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C:\Users\Dell\Dropbox\Contenidos\2. Evaluar\"/>
    </mc:Choice>
  </mc:AlternateContent>
  <xr:revisionPtr revIDLastSave="0" documentId="13_ncr:1_{F5D3ED36-8BBE-42DD-9B9D-A014E3AA5072}" xr6:coauthVersionLast="43" xr6:coauthVersionMax="43" xr10:uidLastSave="{00000000-0000-0000-0000-000000000000}"/>
  <bookViews>
    <workbookView xWindow="-120" yWindow="-120" windowWidth="20730" windowHeight="11160" xr2:uid="{00000000-000D-0000-FFFF-FFFF00000000}"/>
  </bookViews>
  <sheets>
    <sheet name="checklist" sheetId="1" r:id="rId1"/>
    <sheet name="captura" sheetId="3" r:id="rId2"/>
    <sheet name="resultados" sheetId="2" r:id="rId3"/>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8" i="2" l="1"/>
  <c r="A7" i="2"/>
  <c r="F28" i="2"/>
  <c r="F35" i="2"/>
  <c r="F34" i="2"/>
  <c r="F33" i="2"/>
  <c r="F32" i="2"/>
  <c r="F31" i="2"/>
  <c r="F30" i="2"/>
  <c r="F29" i="2"/>
  <c r="F27" i="2"/>
  <c r="A8" i="3"/>
  <c r="A7" i="3"/>
  <c r="M143" i="3"/>
  <c r="Q20" i="2" s="1"/>
  <c r="L143" i="3"/>
  <c r="N20" i="2" s="1"/>
  <c r="K143" i="3"/>
  <c r="K20" i="2" s="1"/>
  <c r="J143" i="3"/>
  <c r="H20" i="2" s="1"/>
  <c r="M129" i="3"/>
  <c r="Q19" i="2" s="1"/>
  <c r="L129" i="3"/>
  <c r="N19" i="2" s="1"/>
  <c r="K129" i="3"/>
  <c r="K19" i="2" s="1"/>
  <c r="J129" i="3"/>
  <c r="H19" i="2" s="1"/>
  <c r="M115" i="3"/>
  <c r="Q18" i="2" s="1"/>
  <c r="L115" i="3"/>
  <c r="N18" i="2" s="1"/>
  <c r="K115" i="3"/>
  <c r="K18" i="2" s="1"/>
  <c r="J115" i="3"/>
  <c r="H18" i="2" s="1"/>
  <c r="M102" i="3"/>
  <c r="Q17" i="2" s="1"/>
  <c r="L102" i="3"/>
  <c r="N17" i="2" s="1"/>
  <c r="K102" i="3"/>
  <c r="K17" i="2" s="1"/>
  <c r="J102" i="3"/>
  <c r="H17" i="2" s="1"/>
  <c r="M88" i="3"/>
  <c r="Q16" i="2" s="1"/>
  <c r="L88" i="3"/>
  <c r="N16" i="2"/>
  <c r="K88" i="3"/>
  <c r="K16" i="2"/>
  <c r="J88" i="3"/>
  <c r="H16" i="2" s="1"/>
  <c r="M67" i="3"/>
  <c r="Q15" i="2" s="1"/>
  <c r="L67" i="3"/>
  <c r="N15" i="2" s="1"/>
  <c r="K67" i="3"/>
  <c r="K15" i="2" s="1"/>
  <c r="J67" i="3"/>
  <c r="H15" i="2" s="1"/>
  <c r="M45" i="3"/>
  <c r="Q14" i="2" s="1"/>
  <c r="L45" i="3"/>
  <c r="N14" i="2" s="1"/>
  <c r="K45" i="3"/>
  <c r="K14" i="2" s="1"/>
  <c r="J45" i="3"/>
  <c r="H14" i="2" s="1"/>
  <c r="M34" i="3"/>
  <c r="Q13" i="2" s="1"/>
  <c r="L34" i="3"/>
  <c r="N13" i="2" s="1"/>
  <c r="K34" i="3"/>
  <c r="K13" i="2" s="1"/>
  <c r="J34" i="3"/>
  <c r="H13" i="2" s="1"/>
  <c r="J13" i="2" s="1"/>
  <c r="M23" i="3"/>
  <c r="Q12" i="2" s="1"/>
  <c r="L23" i="3"/>
  <c r="N12" i="2" s="1"/>
  <c r="K23" i="3"/>
  <c r="K12" i="2" s="1"/>
  <c r="J23" i="3"/>
  <c r="H12" i="2" s="1"/>
  <c r="I143" i="3"/>
  <c r="E20" i="2" s="1"/>
  <c r="D35" i="2" s="1"/>
  <c r="E35" i="2" s="1"/>
  <c r="I129" i="3"/>
  <c r="E19" i="2" s="1"/>
  <c r="I115" i="3"/>
  <c r="E18" i="2" s="1"/>
  <c r="D33" i="2" s="1"/>
  <c r="E33" i="2" s="1"/>
  <c r="I102" i="3"/>
  <c r="E17" i="2" s="1"/>
  <c r="I88" i="3"/>
  <c r="E16" i="2" s="1"/>
  <c r="D31" i="2" s="1"/>
  <c r="E31" i="2" s="1"/>
  <c r="I67" i="3"/>
  <c r="E15" i="2" s="1"/>
  <c r="I45" i="3"/>
  <c r="E14" i="2"/>
  <c r="D29" i="2" s="1"/>
  <c r="E29" i="2" s="1"/>
  <c r="I34" i="3"/>
  <c r="E13" i="2" s="1"/>
  <c r="I23" i="3"/>
  <c r="E12" i="2" s="1"/>
  <c r="D27" i="2" s="1"/>
  <c r="E27" i="2" s="1"/>
  <c r="C143" i="3"/>
  <c r="C129" i="3"/>
  <c r="C115" i="3"/>
  <c r="C102" i="3"/>
  <c r="C88" i="3"/>
  <c r="C67" i="3"/>
  <c r="C45" i="3"/>
  <c r="C34" i="3"/>
  <c r="C23" i="3"/>
  <c r="D20" i="2"/>
  <c r="C20" i="2"/>
  <c r="D19" i="2"/>
  <c r="C19" i="2"/>
  <c r="D18" i="2"/>
  <c r="C18" i="2"/>
  <c r="D17" i="2"/>
  <c r="C17" i="2"/>
  <c r="D16" i="2"/>
  <c r="C16" i="2"/>
  <c r="D15" i="2"/>
  <c r="C15" i="2"/>
  <c r="D14" i="2"/>
  <c r="C14" i="2"/>
  <c r="D13" i="2"/>
  <c r="C13" i="2"/>
  <c r="D12" i="2"/>
  <c r="C12" i="2"/>
  <c r="H144" i="1"/>
  <c r="C144" i="1"/>
  <c r="H130" i="1"/>
  <c r="C130" i="1"/>
  <c r="H116" i="1"/>
  <c r="C116" i="1"/>
  <c r="H103" i="1"/>
  <c r="C103" i="1"/>
  <c r="H89" i="1"/>
  <c r="C89" i="1"/>
  <c r="H68" i="1"/>
  <c r="C68" i="1"/>
  <c r="H46" i="1"/>
  <c r="C46" i="1"/>
  <c r="H35" i="1"/>
  <c r="C35" i="1"/>
  <c r="H24" i="1"/>
  <c r="C24" i="1"/>
  <c r="D21" i="2"/>
  <c r="G12" i="2" l="1"/>
  <c r="S14" i="2"/>
  <c r="G20" i="2"/>
  <c r="P15" i="2"/>
  <c r="J17" i="2"/>
  <c r="P19" i="2"/>
  <c r="M16" i="2"/>
  <c r="G18" i="2"/>
  <c r="G14" i="2"/>
  <c r="S17" i="2"/>
  <c r="G16" i="2"/>
  <c r="M14" i="2"/>
  <c r="P16" i="2"/>
  <c r="P18" i="2"/>
  <c r="M20" i="2"/>
  <c r="M12" i="2"/>
  <c r="S13" i="2"/>
  <c r="P14" i="2"/>
  <c r="J18" i="2"/>
  <c r="S18" i="2"/>
  <c r="M19" i="2"/>
  <c r="S19" i="2"/>
  <c r="P20" i="2"/>
  <c r="P12" i="2"/>
  <c r="M13" i="2"/>
  <c r="J14" i="2"/>
  <c r="M15" i="2"/>
  <c r="S15" i="2"/>
  <c r="S16" i="2"/>
  <c r="S20" i="2"/>
  <c r="S12" i="2"/>
  <c r="P17" i="2"/>
  <c r="M18" i="2"/>
  <c r="G19" i="2"/>
  <c r="D34" i="2"/>
  <c r="E34" i="2" s="1"/>
  <c r="J15" i="2"/>
  <c r="T15" i="2"/>
  <c r="T17" i="2"/>
  <c r="T12" i="2"/>
  <c r="J12" i="2"/>
  <c r="T16" i="2"/>
  <c r="J16" i="2"/>
  <c r="G13" i="2"/>
  <c r="D28" i="2"/>
  <c r="E28" i="2" s="1"/>
  <c r="T13" i="2"/>
  <c r="P13" i="2"/>
  <c r="T19" i="2"/>
  <c r="J19" i="2"/>
  <c r="D32" i="2"/>
  <c r="E32" i="2" s="1"/>
  <c r="G17" i="2"/>
  <c r="D30" i="2"/>
  <c r="E30" i="2" s="1"/>
  <c r="G15" i="2"/>
  <c r="T20" i="2"/>
  <c r="J20" i="2"/>
  <c r="T18" i="2"/>
  <c r="T14" i="2"/>
  <c r="M17" i="2"/>
  <c r="S22" i="2" l="1"/>
  <c r="G22" i="2"/>
  <c r="E24" i="2" s="1"/>
  <c r="M22" i="2"/>
  <c r="P22" i="2"/>
  <c r="J22" i="2"/>
</calcChain>
</file>

<file path=xl/sharedStrings.xml><?xml version="1.0" encoding="utf-8"?>
<sst xmlns="http://schemas.openxmlformats.org/spreadsheetml/2006/main" count="517" uniqueCount="237">
  <si>
    <t>LISTA DE VERIFICACIÓN PROTOCOLO BUENAS PRÁCTICAS AGRICOLAS</t>
  </si>
  <si>
    <t>ASEGURAMIENTO DE LA CALIDAD PARA PRODUCTORES AGRICOLAS</t>
  </si>
  <si>
    <t>I. INFORMACIÓN GENERAL</t>
  </si>
  <si>
    <t>FECHA</t>
  </si>
  <si>
    <t>#</t>
  </si>
  <si>
    <t>PUNTOS TOTALES</t>
  </si>
  <si>
    <t>Sin Puntaje</t>
  </si>
  <si>
    <t>Def. Mayor</t>
  </si>
  <si>
    <t>Def. Menor</t>
  </si>
  <si>
    <t>Puntaje Completo</t>
  </si>
  <si>
    <t>Puntos Obtenidos</t>
  </si>
  <si>
    <t>CRITERIO A EVALUAR</t>
  </si>
  <si>
    <t>PONDERACIÓN SECCIÓN</t>
  </si>
  <si>
    <t>TRAZABILIDAD Y REGISTROS</t>
  </si>
  <si>
    <t>SECCION 1.</t>
  </si>
  <si>
    <t>Las áreas o parcelas de producción se han identificado mediante una referencia visual clara?</t>
  </si>
  <si>
    <t>Para cada área o parcela de producción se mantienen registros donde se detalle lo siguiente:</t>
  </si>
  <si>
    <t>1.2.1</t>
  </si>
  <si>
    <t>tipo de cultivo</t>
  </si>
  <si>
    <t>área cultivada</t>
  </si>
  <si>
    <t>variedad cultivada</t>
  </si>
  <si>
    <t>fechas de siembra</t>
  </si>
  <si>
    <t>fechas de cosecha o cortes</t>
  </si>
  <si>
    <t>destino o cliente</t>
  </si>
  <si>
    <t>Se mantienen los registros desde la última siembra o cosecha?</t>
  </si>
  <si>
    <t>1.2.2</t>
  </si>
  <si>
    <t>1.2.3</t>
  </si>
  <si>
    <t>1.2.4</t>
  </si>
  <si>
    <t>1.2.5</t>
  </si>
  <si>
    <t>1.2.6</t>
  </si>
  <si>
    <t>1.2.7</t>
  </si>
  <si>
    <t>producción obtenida por cosecha o corte</t>
  </si>
  <si>
    <t>SECCION 2.</t>
  </si>
  <si>
    <t>VARIEDADES Y PATRONES</t>
  </si>
  <si>
    <t>Se lleva un registro de la semilla utilizada consignando la variedad, el lote, la fecha de vencimiento y el nombre del productor?</t>
  </si>
  <si>
    <t>Se hace uso de semilla mejorada (alta producción, resistente a plagas y enfermedades, etc.)</t>
  </si>
  <si>
    <t>En caso realizar tratamientos a la semilla previo a su uso, se conoce lo siguiente:</t>
  </si>
  <si>
    <t>tipo de tratamiento realizado</t>
  </si>
  <si>
    <t>dosificación utilizada de acuerdo a etiqueta del producto?</t>
  </si>
  <si>
    <t>uso de químico aprobado para tratamiento de semilla?</t>
  </si>
  <si>
    <t>Se realizan tratamientos fitosanitarios en viveros/semilleros?</t>
  </si>
  <si>
    <t>El material vegetal para propagación procede de un proveedor confiable, que entregue certificados de calidad?</t>
  </si>
  <si>
    <t>2.3.1</t>
  </si>
  <si>
    <t>2.3.2</t>
  </si>
  <si>
    <t>2.3.3</t>
  </si>
  <si>
    <t>SECCIÓN 3.</t>
  </si>
  <si>
    <t>USO DEL SUELO</t>
  </si>
  <si>
    <t>OBSERVACIONES/COMENTARIOS</t>
  </si>
  <si>
    <t>Anteriormente, el terreno ha sido utilizado para otros fines no agrícolas? (p.ej. Producción pecuaria, vertedero de basura, vertedero para desechos industriales, establo, etc.)</t>
  </si>
  <si>
    <t>Los terrenos adyacentes a las áreas cultivables, son utilizados para otros fines no agrícolas? (p.ej. Producción pecuaria, vertedero de basura, vertedero para desechos industriales, establo, etc.)</t>
  </si>
  <si>
    <t>Son utilizados productos químicos para el tratamiento del suelo en las áreas o parcelas de cultivo?</t>
  </si>
  <si>
    <t>Para los productos químicos usados en el tratamiento del suelo o sustratos, se conoce lo siguiente:</t>
  </si>
  <si>
    <t>producto químico empleado?</t>
  </si>
  <si>
    <t>3.4.1</t>
  </si>
  <si>
    <t>3.4.2</t>
  </si>
  <si>
    <t>3.4.3</t>
  </si>
  <si>
    <t>Se siguen técnicas para evitar la erosión del suelo</t>
  </si>
  <si>
    <t>SECCIÓN 4.</t>
  </si>
  <si>
    <t>FERTILIZACIÓN</t>
  </si>
  <si>
    <t xml:space="preserve"> Tiene un programa de fertilización adecuado al cultivo y tipo de suelo elaborado por personal capacitado?</t>
  </si>
  <si>
    <t>En caso utilizar equipos de aplicación, estos se encuentran en buen estado de mantenimiento (boquillas y equipos)?</t>
  </si>
  <si>
    <t>Para la aplicación de fertilizantes se cumple o conoce lo siguiente:</t>
  </si>
  <si>
    <t>fecha de aplicación</t>
  </si>
  <si>
    <t>cantidad y concentración aplicada</t>
  </si>
  <si>
    <t>área o parcela aplicada</t>
  </si>
  <si>
    <t>tipo de fertilizante aplicado</t>
  </si>
  <si>
    <t>4.2.1</t>
  </si>
  <si>
    <t>4.2.2</t>
  </si>
  <si>
    <t>4.2.3</t>
  </si>
  <si>
    <t>4.2.4</t>
  </si>
  <si>
    <t>Se cuenta con un sitio de mezcla para fertilizantes y productos químicos apropiado? (p.ej. Agua de calidad, recipientes de uso exclusivo, medios filtrantes en el suelo, etc.)</t>
  </si>
  <si>
    <t>El lugar de almacenamiento de fertilizantes cumple con lo siguiente:</t>
  </si>
  <si>
    <t>Ventilado</t>
  </si>
  <si>
    <t>Ordenado y limpio</t>
  </si>
  <si>
    <t>Lugar cerrado con llave</t>
  </si>
  <si>
    <t>Fertilizantes en su embase original y debidamente cerrados</t>
  </si>
  <si>
    <t>No almacenados directamente al piso</t>
  </si>
  <si>
    <t>4.5.1</t>
  </si>
  <si>
    <t>4.5.2</t>
  </si>
  <si>
    <t>4.5.3</t>
  </si>
  <si>
    <t>4.5.4</t>
  </si>
  <si>
    <t>4.5.5</t>
  </si>
  <si>
    <t>En caso utilizar fertilizantes orgánicos, se cumple con tratamiento de desinfección?</t>
  </si>
  <si>
    <t>Se cuenta con un sitio para la transformación de los desechos orgánicos en abono?</t>
  </si>
  <si>
    <t>Los desechos orgánicos y el abono están físicamente separados?</t>
  </si>
  <si>
    <t>Se llevan controles para determinar la efectividad del tratamiento para la producción de abono orgánico?</t>
  </si>
  <si>
    <t>4.5.6</t>
  </si>
  <si>
    <t>Sin presencia de alimentos para consumo humano o animal, materiales de empaque.</t>
  </si>
  <si>
    <t>SECCIÓN 5.</t>
  </si>
  <si>
    <t>PROTECCIÓN AL CULTIVO</t>
  </si>
  <si>
    <t>Se utilizan productos fitosanitarios debidamente registrados para su uso en el cultivo respectivo?</t>
  </si>
  <si>
    <t>adecuados a la plaga que se pretende controlar</t>
  </si>
  <si>
    <t>dosificación de acuerdo a recomendaciones del fabricante</t>
  </si>
  <si>
    <t>se respeta el tiempo de espera entre aplicaciones?</t>
  </si>
  <si>
    <t>se respeta el tiempo de espera entre aplicación y cosecha?</t>
  </si>
  <si>
    <t>5.2.1</t>
  </si>
  <si>
    <t>5.2.2</t>
  </si>
  <si>
    <t>5.2.3</t>
  </si>
  <si>
    <t>5.2.4</t>
  </si>
  <si>
    <t>Los equipos de aplicación se lavan entre usos? En un lugar adecuado?</t>
  </si>
  <si>
    <t>Los equipos de aplicación y recipientes, cumplen con lo siguiente:</t>
  </si>
  <si>
    <t>recipientes utilizados para las mezclas son exclusivos para ese fin? Se han identificado?</t>
  </si>
  <si>
    <t>5.3.1</t>
  </si>
  <si>
    <t>5.3.2</t>
  </si>
  <si>
    <t>5.3.3</t>
  </si>
  <si>
    <t>El lugar de almacenamiento de productos fitosanitarios cumple con lo siguiente:</t>
  </si>
  <si>
    <t>Productos fitosanitarios en su embase original, con su etiqueta o panfleto y debidamente cerrados</t>
  </si>
  <si>
    <t>5.4.1</t>
  </si>
  <si>
    <t>5.4.2</t>
  </si>
  <si>
    <t>5.4.3</t>
  </si>
  <si>
    <t>5.4.4</t>
  </si>
  <si>
    <t>5.4.5</t>
  </si>
  <si>
    <t>5.4.6</t>
  </si>
  <si>
    <t>Para la aplicación de productos fitosanitarios se cumplen con los siguiente:</t>
  </si>
  <si>
    <t>adecuados al tipo de cultivo a tratar</t>
  </si>
  <si>
    <t>5.2.5</t>
  </si>
  <si>
    <t>TOTALES</t>
  </si>
  <si>
    <t>SECCIÓN 6.</t>
  </si>
  <si>
    <t>COSECHA Y EMBALAJE EN CAMPO</t>
  </si>
  <si>
    <t>Los productos cosechados se manejan directamente en el suelo?</t>
  </si>
  <si>
    <t>Se dispone de material para embalaje (jabas plásticas, arpias, sacos,etc.) limpios, sin restos de residuos de pesticidas, tierra, etc.?</t>
  </si>
  <si>
    <t>El centro de acopio se mantiene limpio, en buen estado de mantenimiento, sin proliferación de plagas?</t>
  </si>
  <si>
    <t>Se almacenan fertilizantes, combustibles, lubricantes, agroquimicos en el área de clasificación?</t>
  </si>
  <si>
    <t>Los utensilios usados para la limpieza del centro de acopio, son exclusivos para ese fin?</t>
  </si>
  <si>
    <t>Se cuenta con servicio sanitario, lavamanos, limpios y equipados (con jabon para manos,  basurero, agua potable)?</t>
  </si>
  <si>
    <t>El agua usada para el lavado de las hortalizas/frutas es de calidad potable?</t>
  </si>
  <si>
    <t>Los utensilios o equipos usados para la limpieza de las hortalizas/frutas son exclusivos para ese fin?</t>
  </si>
  <si>
    <t>Los vehiculos usados para el transporte de frutas/vegetales, no transportan otros materiales como pesticidas, fertilizantes, lubricantes, agroquímicos, etc?</t>
  </si>
  <si>
    <t>Se dispone de un área para la recolección y clasificación de productos en las parcelas o un centro de acopio?</t>
  </si>
  <si>
    <t>SECCIÓN 7.</t>
  </si>
  <si>
    <t>PERSONAL</t>
  </si>
  <si>
    <t>El personal que realiza la cosecha, recolección y clasificación del producto, cumple con:</t>
  </si>
  <si>
    <t>buen estado de salud (sin procesos gripales, enfermedades gastrointestinales, quemadas, heridas infectadas, etc.)?</t>
  </si>
  <si>
    <t>ropa limpia sin roturas</t>
  </si>
  <si>
    <t>buenos hábitos higiénicos (lavado de manos, sin escupir en el piso, sin fumar, sin comer sobre el producto)?</t>
  </si>
  <si>
    <t>ha recibido capacitación en manejo higiénico de los alimentos?</t>
  </si>
  <si>
    <t>7.1.1</t>
  </si>
  <si>
    <t>¿Está restringido el acceso de animales domésticos a las parcelas y al área de recolección y clasificación (centro de acopio)?</t>
  </si>
  <si>
    <t>7.1.2</t>
  </si>
  <si>
    <t>7.1.3</t>
  </si>
  <si>
    <t>7.1.4</t>
  </si>
  <si>
    <t>El equipo de protección personal se encuentra en buen estado? Limpio?</t>
  </si>
  <si>
    <t>Las personas que aplican agroquímicos cuentan y hacen uso del equipo de protección personal?</t>
  </si>
  <si>
    <t>Se cuenta con un botiquin de primeros auxilios accesible a las parcelas de producción y áreas de recolección y clasificación (centro de acopio)?</t>
  </si>
  <si>
    <t>Se conocen los primeros auxilios a seguir en caso de intoxicaciones por agroquímicos?</t>
  </si>
  <si>
    <t>Las personas que aplican agroquímicos  han recibido capacitación en manejo seguro de agroquímicos?</t>
  </si>
  <si>
    <t>SECCIÓN 8</t>
  </si>
  <si>
    <t>USO DEL AGUA</t>
  </si>
  <si>
    <t>I MANEJO INTEGRADO DE PLAGAS (MIP)</t>
  </si>
  <si>
    <t>I.1 Aspectos básicos del MIP</t>
  </si>
  <si>
    <t>I.1.a ¿ Se realiza la eliminación de plantas enfermas y/o fruto dañados? m</t>
  </si>
  <si>
    <t>I.1.b ¿Tienen una fosa de destrucción del producto rechazado en la clasificación de campo? m</t>
  </si>
  <si>
    <t>MCA-EDA / JAG Página 8 de 10</t>
  </si>
  <si>
    <t>Para la fuente de agua de riego se cumple con lo siguiente:</t>
  </si>
  <si>
    <t>alejada de establos, depósitos de estiércol?</t>
  </si>
  <si>
    <t>alejada de fosas sépticas (aguas negras)?</t>
  </si>
  <si>
    <t>se restringue el acceso de animales a menos de 5 metros de la fuente de agua o pozo?</t>
  </si>
  <si>
    <t>se conoce la calidad microbiológica de la fuente de agua o pozo?</t>
  </si>
  <si>
    <t>alejada de asentamientos humanos (p.ej. Lugares de lavado de ropa, desague de pilas o cocinas)?</t>
  </si>
  <si>
    <t>8.1.1</t>
  </si>
  <si>
    <t>8.1.2</t>
  </si>
  <si>
    <t>8.1.3</t>
  </si>
  <si>
    <t>8.1.4</t>
  </si>
  <si>
    <t>8.1.5</t>
  </si>
  <si>
    <t>El agua usada para la preparación de mezclas de agroquímicos es de buena calidad (sin contaminación fecal)?</t>
  </si>
  <si>
    <t>Para los canales de riego o acequías se cumple con lo siguiente:</t>
  </si>
  <si>
    <t>no se utiliza para abrevadero de animales?</t>
  </si>
  <si>
    <t>libre de derrumbes o inundaciones?</t>
  </si>
  <si>
    <t>no se utiliza para lavado de ropa?</t>
  </si>
  <si>
    <t>8.2.1</t>
  </si>
  <si>
    <t>8.2.2</t>
  </si>
  <si>
    <t>8.2.3</t>
  </si>
  <si>
    <t>SECCIÓN 9</t>
  </si>
  <si>
    <t>Los equipos de aplicación, se encuentran en buen estado de mantenimiento (boquillas y equipos)?</t>
  </si>
  <si>
    <t>MANEJO INTEGRADO DE PLAGAS</t>
  </si>
  <si>
    <t>Existe un control adecuado de la malezas en el cultivo?</t>
  </si>
  <si>
    <t>Existe un control adecuado de la malezas en los alrededores?</t>
  </si>
  <si>
    <t>Se eliminan las plantas o frutos enfermos alejados del área de cultivo?</t>
  </si>
  <si>
    <t>Se hace uso de trampas para el monitoreo de insectos plagas?</t>
  </si>
  <si>
    <t>Se hace uso de barreras vivas en los alrededores del cultivo?</t>
  </si>
  <si>
    <t>Para los envases de agroquímicos se cumple con lo siguiente:</t>
  </si>
  <si>
    <t>se hace uso del triple lavado?</t>
  </si>
  <si>
    <t>los recipientes vacíos se perforan?</t>
  </si>
  <si>
    <t>los recipientes vacíos se entregan en un centro autorizado por APA o CENTA?</t>
  </si>
  <si>
    <t>No se hace uso de envases de agroquímicos para almacenamiento de alimentos, bebidas, etc.?</t>
  </si>
  <si>
    <t>los agroquímicos no están al alcance de niños?</t>
  </si>
  <si>
    <t>9.6.1</t>
  </si>
  <si>
    <t>9.6.2</t>
  </si>
  <si>
    <t>9.6.3</t>
  </si>
  <si>
    <t>9.6.4</t>
  </si>
  <si>
    <t>9.6.5</t>
  </si>
  <si>
    <t>NO.</t>
  </si>
  <si>
    <t>SECCIÓN</t>
  </si>
  <si>
    <t>PONDERACIÓN</t>
  </si>
  <si>
    <t>PUNTAJE OBTENIDO</t>
  </si>
  <si>
    <t>PUNTAJE PONDERADO</t>
  </si>
  <si>
    <t>TOTAL</t>
  </si>
  <si>
    <t>PUNTOS OBTENIDOS</t>
  </si>
  <si>
    <t>N/A</t>
  </si>
  <si>
    <t>PUNTAJE NO APLICADO</t>
  </si>
  <si>
    <t>Los productos cosechados  NO se manejan directamente en el suelo?</t>
  </si>
  <si>
    <t>NO Se almacenan fertilizantes, combustibles, lubricantes, agroquimicos en el área de clasificación?</t>
  </si>
  <si>
    <t>Se eliminan las plantas o frutos enfermos y se alejan del área de cultivo?</t>
  </si>
  <si>
    <t>PUNTAJE PROMEDIO ASOCIACIÓN</t>
  </si>
  <si>
    <t xml:space="preserve">PRODUCTOR/ FINCA: </t>
  </si>
  <si>
    <t>PROMEDIO</t>
  </si>
  <si>
    <t>TZ Y REG</t>
  </si>
  <si>
    <t>VAR Y PR</t>
  </si>
  <si>
    <t>FER</t>
  </si>
  <si>
    <t>PRTCULT</t>
  </si>
  <si>
    <t>SUELO</t>
  </si>
  <si>
    <t>CSH Y EMB</t>
  </si>
  <si>
    <t>PER</t>
  </si>
  <si>
    <t>AGUA</t>
  </si>
  <si>
    <t>MIP</t>
  </si>
  <si>
    <t>PROMEDIO OBTENIDO</t>
  </si>
  <si>
    <t>VALOR PROMEDIO POR TRABAJAR</t>
  </si>
  <si>
    <t>PUNTAJE MAX. POR CATEGORIA= para obtenerlo se le resta a 100 el valor de los N/A de la categoría por productor agricola</t>
  </si>
  <si>
    <t>PUNTAJE MÁX. PROM. POR CATEGORIA</t>
  </si>
  <si>
    <t>PUNTAJE MAX. PROMEDIO POR CATEGORIA= se suman todos los puntajes max. Por categoria obtenidos para cada productor y se promedian</t>
  </si>
  <si>
    <t>VALOR PROMEDIO POR TRABAJAR= es la resta del puntaje max. Prom. Por categoría menos el promedio obtenido de la categoría en cuestión.</t>
  </si>
  <si>
    <t>ASOCIACIÓN: COOPERATIVA DE APROVISIONAMIENTO AGROPECUARIO COMUNAL OMAR DE R.L.</t>
  </si>
  <si>
    <t>CULTIVOS PRODUCIDOS:  MAIZ, MAICILLO Y FRIJOL</t>
  </si>
  <si>
    <t>UBICACIÓN: MUNICIPIO DE GUAYMANGO</t>
  </si>
  <si>
    <t>AREA CULTIVABLE (mz / tareas): 66.75 MZ</t>
  </si>
  <si>
    <t>OBSERVACIONES/COMENTARIOS: En general, los productores anotan la fecha de siembra del cultivo para llevar el control de las fechas de fertilización y aplicación de plaguicidas.</t>
  </si>
  <si>
    <t>OBSERVACIONES/COMENTARIOS: La mayoría de los productores hacen uso de híbridos de alto rendimiento en el caso del cultivo del MAIZ, realizan tratamiento a la semilla con productos químicos en dosis menores a las recomendadas por el fabricante debido al alto costo de este insumo.</t>
  </si>
  <si>
    <r>
      <rPr>
        <b/>
        <sz val="11"/>
        <color indexed="8"/>
        <rFont val="Calibri"/>
        <family val="2"/>
      </rPr>
      <t>OBSERVACIONES/COMENTARIOS:</t>
    </r>
    <r>
      <rPr>
        <sz val="11"/>
        <color theme="1"/>
        <rFont val="Calibri"/>
        <family val="2"/>
        <scheme val="minor"/>
      </rPr>
      <t xml:space="preserve">  Algunos de los terrenos de los productores fueron usados para la explotación ganadera. No se usan químicos para tratamiento del suelo. Utilizan mano de obra para la limpieza del área a sembrar</t>
    </r>
  </si>
  <si>
    <r>
      <rPr>
        <b/>
        <sz val="11"/>
        <color indexed="8"/>
        <rFont val="Calibri"/>
        <family val="2"/>
      </rPr>
      <t>OBSERVACIONES/COMENTARIOS:</t>
    </r>
    <r>
      <rPr>
        <sz val="11"/>
        <color theme="1"/>
        <rFont val="Calibri"/>
        <family val="2"/>
        <scheme val="minor"/>
      </rPr>
      <t xml:space="preserve">  No logran aplicar el plan de nutrición necesario de acuerdo al cultivo, debido al costo de los fertilizantes, hacen una aplicación menos.</t>
    </r>
  </si>
  <si>
    <r>
      <rPr>
        <b/>
        <sz val="11"/>
        <color indexed="8"/>
        <rFont val="Calibri"/>
        <family val="2"/>
      </rPr>
      <t>OBSERVACIONES/COMENTARIOS:</t>
    </r>
    <r>
      <rPr>
        <sz val="11"/>
        <color theme="1"/>
        <rFont val="Calibri"/>
        <family val="2"/>
        <scheme val="minor"/>
      </rPr>
      <t xml:space="preserve"> Utilizan plaguicidas en las primeras etapas del cultivo, sin embargo no son químicos de última generación para el combate de estas plagas. La mayoría almacena sus insumos en su lugar de vivienda.</t>
    </r>
  </si>
  <si>
    <r>
      <rPr>
        <b/>
        <sz val="11"/>
        <color indexed="8"/>
        <rFont val="Calibri"/>
        <family val="2"/>
      </rPr>
      <t>OBSERVACIONES/COMENTARIOS:</t>
    </r>
    <r>
      <rPr>
        <sz val="11"/>
        <color theme="1"/>
        <rFont val="Calibri"/>
        <family val="2"/>
        <scheme val="minor"/>
      </rPr>
      <t xml:space="preserve">  cuentan con un local para centro de acopio, el cual está bien mantenido, sin embargo no se encuentra equipado y tampoco labora personal en esa instalación.</t>
    </r>
  </si>
  <si>
    <r>
      <rPr>
        <b/>
        <sz val="11"/>
        <color indexed="8"/>
        <rFont val="Calibri"/>
        <family val="2"/>
      </rPr>
      <t>OBSERVACIONES/COMENTARIOS:</t>
    </r>
    <r>
      <rPr>
        <sz val="11"/>
        <color theme="1"/>
        <rFont val="Calibri"/>
        <family val="2"/>
        <scheme val="minor"/>
      </rPr>
      <t xml:space="preserve"> </t>
    </r>
    <r>
      <rPr>
        <b/>
        <sz val="11"/>
        <color indexed="8"/>
        <rFont val="Calibri"/>
        <family val="2"/>
      </rPr>
      <t>Ninguno de los productores conoce sobre los primeros auxilios en caso de intoxicación, no han recibido una charla formal sobre manejo seguro de pesticidas. La mayoría no tiene equipo de protección personal,  en ocasiones hacen uso de botas de hule.</t>
    </r>
  </si>
  <si>
    <r>
      <rPr>
        <b/>
        <sz val="11"/>
        <color indexed="8"/>
        <rFont val="Calibri"/>
        <family val="2"/>
      </rPr>
      <t>OBSERVACIONES/COMENTARIOS:</t>
    </r>
    <r>
      <rPr>
        <sz val="11"/>
        <color theme="1"/>
        <rFont val="Calibri"/>
        <family val="2"/>
        <scheme val="minor"/>
      </rPr>
      <t xml:space="preserve"> Los productores no utilizan riego para su cultivo. Un 10% tiene acceso al río, el cual está alejado de asentamientos. La mayoría llevan el agua que utilizan para la preparación de los químicos a la parcela desde sus viviendas. </t>
    </r>
  </si>
  <si>
    <t>OBSERVACIONES/COMENTARIOS: hacen uso del tripe lavado, por el tipo de cultivo no hacen uso de trampas para monitoreo, ni barreras vivas.</t>
  </si>
  <si>
    <t>PUNTAJE TOTAL DE ASOCIACIÓN OMAR CACHAGUA</t>
  </si>
  <si>
    <t>Negocios Inclusivos</t>
  </si>
  <si>
    <t>CÓDIGO: DS-1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</si>
</sst>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i/>
      <sz val="16"/>
      <color indexed="62"/>
      <name val="Tahoma"/>
      <family val="2"/>
    </font>
    <font>
      <i/>
      <sz val="12"/>
      <color indexed="62"/>
      <name val="Tahoma"/>
      <family val="2"/>
    </font>
    <font>
      <b/>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b/>
      <i/>
      <sz val="11"/>
      <color theme="4" tint="-0.249977111117893"/>
      <name val="Tahoma"/>
      <family val="2"/>
    </font>
    <font>
      <sz val="9"/>
      <color theme="1"/>
      <name val="Calibri"/>
      <family val="2"/>
      <scheme val="minor"/>
    </font>
    <font>
      <b/>
      <i/>
      <sz val="10"/>
      <color theme="4" tint="-0.249977111117893"/>
      <name val="Tahoma"/>
      <family val="2"/>
    </font>
    <font>
      <b/>
      <sz val="9"/>
      <color theme="1"/>
      <name val="Calibri"/>
      <family val="2"/>
      <scheme val="minor"/>
    </font>
    <font>
      <b/>
      <sz val="14"/>
      <color theme="1"/>
      <name val="Calibri"/>
      <family val="2"/>
      <scheme val="minor"/>
    </font>
    <font>
      <sz val="11"/>
      <color rgb="FF002060"/>
      <name val="Calibri"/>
      <family val="2"/>
      <scheme val="minor"/>
    </font>
    <font>
      <b/>
      <sz val="11"/>
      <color rgb="FF002060"/>
      <name val="Calibri"/>
      <family val="2"/>
      <scheme val="minor"/>
    </font>
    <font>
      <b/>
      <sz val="14"/>
      <color theme="0"/>
      <name val="Calibri"/>
      <family val="2"/>
      <scheme val="minor"/>
    </font>
    <font>
      <b/>
      <sz val="16"/>
      <color theme="1"/>
      <name val="Calibri"/>
      <family val="2"/>
      <scheme val="minor"/>
    </font>
    <font>
      <b/>
      <sz val="12"/>
      <color theme="0"/>
      <name val="Calibri"/>
      <family val="2"/>
      <scheme val="minor"/>
    </font>
    <font>
      <b/>
      <sz val="18"/>
      <color theme="1"/>
      <name val="Calibri"/>
      <family val="2"/>
      <scheme val="minor"/>
    </font>
    <font>
      <b/>
      <i/>
      <sz val="16"/>
      <color indexed="62"/>
      <name val="Tahoma"/>
      <family val="2"/>
    </font>
  </fonts>
  <fills count="7">
    <fill>
      <patternFill patternType="none"/>
    </fill>
    <fill>
      <patternFill patternType="gray125"/>
    </fill>
    <fill>
      <patternFill patternType="solid">
        <fgColor theme="2" tint="-0.74999237037263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FFF00"/>
        <bgColor indexed="64"/>
      </patternFill>
    </fill>
    <fill>
      <patternFill patternType="solid">
        <fgColor theme="0"/>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4" fillId="0" borderId="0" applyFont="0" applyFill="0" applyBorder="0" applyAlignment="0" applyProtection="0"/>
  </cellStyleXfs>
  <cellXfs count="192">
    <xf numFmtId="0" fontId="0" fillId="0" borderId="0" xfId="0"/>
    <xf numFmtId="0" fontId="7" fillId="0" borderId="0" xfId="0" applyFont="1"/>
    <xf numFmtId="0" fontId="1" fillId="0" borderId="0" xfId="0" applyFont="1" applyAlignment="1"/>
    <xf numFmtId="0" fontId="2" fillId="0" borderId="0" xfId="0" applyFont="1" applyAlignment="1"/>
    <xf numFmtId="0" fontId="7" fillId="0" borderId="0" xfId="0" applyFont="1" applyAlignment="1">
      <alignment horizontal="center"/>
    </xf>
    <xf numFmtId="0" fontId="0" fillId="0" borderId="0" xfId="0" applyAlignment="1">
      <alignment horizontal="center" vertical="center"/>
    </xf>
    <xf numFmtId="0" fontId="0" fillId="0" borderId="0" xfId="0" applyAlignment="1">
      <alignment horizontal="center"/>
    </xf>
    <xf numFmtId="0" fontId="11" fillId="0" borderId="0" xfId="0" applyFont="1" applyAlignment="1">
      <alignment wrapText="1"/>
    </xf>
    <xf numFmtId="0" fontId="5" fillId="2" borderId="0" xfId="0" applyFont="1" applyFill="1"/>
    <xf numFmtId="0" fontId="13" fillId="3" borderId="1" xfId="0" applyFont="1" applyFill="1" applyBorder="1" applyAlignment="1">
      <alignment horizontal="center"/>
    </xf>
    <xf numFmtId="0" fontId="14" fillId="3" borderId="2" xfId="0" applyFont="1" applyFill="1" applyBorder="1"/>
    <xf numFmtId="0" fontId="0" fillId="0" borderId="3" xfId="0" applyBorder="1" applyAlignment="1">
      <alignment horizontal="center"/>
    </xf>
    <xf numFmtId="0" fontId="6" fillId="2" borderId="6" xfId="0" applyFont="1" applyFill="1" applyBorder="1" applyAlignment="1">
      <alignment horizontal="center" wrapText="1"/>
    </xf>
    <xf numFmtId="0" fontId="7" fillId="4" borderId="7" xfId="0" applyFont="1" applyFill="1" applyBorder="1" applyAlignment="1">
      <alignment horizontal="center"/>
    </xf>
    <xf numFmtId="0" fontId="7" fillId="4" borderId="8" xfId="0" applyFont="1" applyFill="1" applyBorder="1" applyAlignment="1">
      <alignment horizontal="center"/>
    </xf>
    <xf numFmtId="0" fontId="7" fillId="4" borderId="9" xfId="0" applyFont="1" applyFill="1" applyBorder="1" applyAlignment="1">
      <alignment horizontal="center"/>
    </xf>
    <xf numFmtId="0" fontId="7" fillId="4" borderId="10" xfId="0" applyFont="1" applyFill="1" applyBorder="1"/>
    <xf numFmtId="0" fontId="7" fillId="4" borderId="11" xfId="0" applyFont="1" applyFill="1" applyBorder="1"/>
    <xf numFmtId="0" fontId="7" fillId="4" borderId="12" xfId="0" applyFont="1" applyFill="1" applyBorder="1"/>
    <xf numFmtId="0" fontId="0" fillId="4" borderId="10" xfId="0" applyFill="1" applyBorder="1" applyAlignment="1">
      <alignment horizontal="center"/>
    </xf>
    <xf numFmtId="0" fontId="0" fillId="4" borderId="11" xfId="0" applyFill="1" applyBorder="1" applyAlignment="1">
      <alignment horizontal="center"/>
    </xf>
    <xf numFmtId="0" fontId="0" fillId="4" borderId="12" xfId="0" applyFill="1" applyBorder="1" applyAlignment="1">
      <alignment horizontal="center"/>
    </xf>
    <xf numFmtId="0" fontId="0" fillId="4" borderId="13" xfId="0" applyFill="1" applyBorder="1" applyAlignment="1">
      <alignment horizontal="center"/>
    </xf>
    <xf numFmtId="0" fontId="0" fillId="4" borderId="14" xfId="0" applyFill="1" applyBorder="1" applyAlignment="1">
      <alignment horizontal="center"/>
    </xf>
    <xf numFmtId="0" fontId="0" fillId="4" borderId="15" xfId="0" applyFill="1" applyBorder="1" applyAlignment="1">
      <alignment horizontal="center"/>
    </xf>
    <xf numFmtId="9" fontId="15" fillId="2" borderId="0" xfId="1" applyFont="1" applyFill="1" applyAlignment="1">
      <alignment horizontal="center"/>
    </xf>
    <xf numFmtId="9" fontId="4" fillId="4" borderId="10" xfId="1" applyFont="1" applyFill="1" applyBorder="1" applyAlignment="1">
      <alignment horizontal="center"/>
    </xf>
    <xf numFmtId="9" fontId="4" fillId="4" borderId="11" xfId="1" applyFont="1" applyFill="1" applyBorder="1" applyAlignment="1">
      <alignment horizontal="center"/>
    </xf>
    <xf numFmtId="9" fontId="4" fillId="4" borderId="12" xfId="1" applyFont="1" applyFill="1" applyBorder="1" applyAlignment="1">
      <alignment horizontal="center"/>
    </xf>
    <xf numFmtId="0" fontId="7" fillId="0" borderId="4" xfId="0" applyFont="1" applyBorder="1"/>
    <xf numFmtId="0" fontId="7" fillId="0" borderId="16" xfId="0" applyFont="1" applyBorder="1" applyAlignment="1">
      <alignment horizontal="center"/>
    </xf>
    <xf numFmtId="0" fontId="0" fillId="0" borderId="16" xfId="0" applyBorder="1" applyAlignment="1">
      <alignment horizontal="center"/>
    </xf>
    <xf numFmtId="0" fontId="9" fillId="0" borderId="16" xfId="0" applyFont="1" applyBorder="1" applyAlignment="1">
      <alignment wrapText="1"/>
    </xf>
    <xf numFmtId="0" fontId="0" fillId="0" borderId="16" xfId="0" applyBorder="1" applyAlignment="1">
      <alignment horizontal="center"/>
    </xf>
    <xf numFmtId="0" fontId="0" fillId="0" borderId="16" xfId="0" applyBorder="1" applyAlignment="1">
      <alignment horizontal="center" vertical="center"/>
    </xf>
    <xf numFmtId="0" fontId="7" fillId="0" borderId="6" xfId="0" applyFont="1" applyBorder="1" applyAlignment="1">
      <alignment horizontal="center" vertical="center"/>
    </xf>
    <xf numFmtId="0" fontId="16" fillId="0" borderId="6" xfId="0" applyFont="1" applyBorder="1" applyAlignment="1">
      <alignment vertical="center"/>
    </xf>
    <xf numFmtId="0" fontId="7" fillId="0" borderId="6" xfId="0" applyFont="1" applyBorder="1" applyAlignment="1">
      <alignment horizontal="center" vertical="center" wrapText="1"/>
    </xf>
    <xf numFmtId="9" fontId="15" fillId="2" borderId="14" xfId="1" applyFont="1" applyFill="1" applyBorder="1" applyAlignment="1">
      <alignment horizontal="center"/>
    </xf>
    <xf numFmtId="0" fontId="5" fillId="2" borderId="14" xfId="0" applyFont="1" applyFill="1" applyBorder="1"/>
    <xf numFmtId="0" fontId="5" fillId="2" borderId="17" xfId="0" applyFont="1" applyFill="1" applyBorder="1"/>
    <xf numFmtId="0" fontId="0" fillId="0" borderId="16" xfId="0" applyFill="1" applyBorder="1" applyAlignment="1">
      <alignment horizontal="center"/>
    </xf>
    <xf numFmtId="0" fontId="0" fillId="0" borderId="16" xfId="0" applyBorder="1"/>
    <xf numFmtId="2" fontId="0" fillId="0" borderId="16" xfId="0" applyNumberFormat="1" applyBorder="1" applyAlignment="1">
      <alignment horizontal="center"/>
    </xf>
    <xf numFmtId="0" fontId="17" fillId="2" borderId="0" xfId="0" applyFont="1" applyFill="1"/>
    <xf numFmtId="0" fontId="15" fillId="2" borderId="0" xfId="0" applyFont="1" applyFill="1"/>
    <xf numFmtId="0" fontId="17" fillId="2" borderId="18" xfId="0" applyFont="1" applyFill="1" applyBorder="1"/>
    <xf numFmtId="0" fontId="17" fillId="2" borderId="14" xfId="0" applyFont="1" applyFill="1" applyBorder="1"/>
    <xf numFmtId="0" fontId="0" fillId="0" borderId="16" xfId="0" applyBorder="1" applyAlignment="1">
      <alignment horizontal="center"/>
    </xf>
    <xf numFmtId="0" fontId="6" fillId="2" borderId="19" xfId="0" applyFont="1" applyFill="1" applyBorder="1" applyAlignment="1">
      <alignment horizontal="center" wrapText="1"/>
    </xf>
    <xf numFmtId="2" fontId="0" fillId="4" borderId="11" xfId="0" applyNumberFormat="1" applyFill="1" applyBorder="1" applyAlignment="1">
      <alignment horizontal="center"/>
    </xf>
    <xf numFmtId="2" fontId="14" fillId="3" borderId="19" xfId="0" applyNumberFormat="1" applyFont="1" applyFill="1" applyBorder="1" applyAlignment="1">
      <alignment horizontal="center"/>
    </xf>
    <xf numFmtId="0" fontId="0" fillId="2" borderId="0" xfId="0" applyFill="1"/>
    <xf numFmtId="0" fontId="5" fillId="0" borderId="0" xfId="0" applyFont="1" applyFill="1" applyBorder="1"/>
    <xf numFmtId="0" fontId="0" fillId="0" borderId="0" xfId="0" applyFill="1" applyBorder="1" applyAlignment="1">
      <alignment horizontal="center"/>
    </xf>
    <xf numFmtId="0" fontId="7" fillId="0" borderId="0" xfId="0" applyFont="1" applyFill="1" applyBorder="1" applyAlignment="1">
      <alignment horizontal="center"/>
    </xf>
    <xf numFmtId="0" fontId="6" fillId="2" borderId="17" xfId="0" applyFont="1" applyFill="1" applyBorder="1" applyAlignment="1">
      <alignment horizontal="center"/>
    </xf>
    <xf numFmtId="2" fontId="0" fillId="4" borderId="12" xfId="0" applyNumberFormat="1" applyFill="1" applyBorder="1" applyAlignment="1">
      <alignment horizontal="center"/>
    </xf>
    <xf numFmtId="0" fontId="0" fillId="5" borderId="16" xfId="0" applyFill="1" applyBorder="1" applyAlignment="1">
      <alignment horizontal="center"/>
    </xf>
    <xf numFmtId="0" fontId="0" fillId="0" borderId="16" xfId="0" applyBorder="1" applyAlignment="1">
      <alignment horizontal="center"/>
    </xf>
    <xf numFmtId="0" fontId="0" fillId="0" borderId="16" xfId="0" applyFont="1" applyBorder="1" applyAlignment="1">
      <alignment horizontal="center"/>
    </xf>
    <xf numFmtId="0" fontId="6" fillId="2" borderId="20" xfId="0" applyFont="1" applyFill="1" applyBorder="1" applyAlignment="1">
      <alignment horizontal="center" wrapText="1"/>
    </xf>
    <xf numFmtId="0" fontId="12" fillId="0" borderId="14" xfId="0" applyFont="1" applyBorder="1" applyAlignment="1"/>
    <xf numFmtId="0" fontId="12" fillId="0" borderId="17" xfId="0" applyFont="1" applyBorder="1" applyAlignment="1"/>
    <xf numFmtId="0" fontId="7" fillId="0" borderId="18" xfId="0" applyFont="1" applyBorder="1" applyAlignment="1"/>
    <xf numFmtId="0" fontId="7" fillId="0" borderId="14" xfId="0" applyFont="1" applyBorder="1" applyAlignment="1"/>
    <xf numFmtId="0" fontId="15" fillId="2" borderId="34" xfId="0" applyFont="1" applyFill="1" applyBorder="1"/>
    <xf numFmtId="0" fontId="5" fillId="2" borderId="35" xfId="0" applyFont="1" applyFill="1" applyBorder="1"/>
    <xf numFmtId="0" fontId="5" fillId="2" borderId="36" xfId="0" applyFont="1" applyFill="1" applyBorder="1"/>
    <xf numFmtId="0" fontId="12" fillId="0" borderId="8" xfId="0" applyFont="1" applyBorder="1" applyAlignment="1"/>
    <xf numFmtId="0" fontId="7" fillId="0" borderId="37" xfId="0" applyFont="1" applyBorder="1" applyAlignment="1"/>
    <xf numFmtId="0" fontId="0" fillId="0" borderId="16" xfId="0" applyBorder="1" applyAlignment="1">
      <alignment horizontal="center"/>
    </xf>
    <xf numFmtId="0" fontId="0" fillId="0" borderId="0" xfId="0" applyAlignment="1">
      <alignment horizontal="left" vertical="top"/>
    </xf>
    <xf numFmtId="0" fontId="17" fillId="2" borderId="14" xfId="0" applyFont="1" applyFill="1" applyBorder="1" applyAlignment="1">
      <alignment horizontal="left"/>
    </xf>
    <xf numFmtId="0" fontId="7" fillId="0" borderId="16" xfId="0" applyFont="1" applyBorder="1" applyAlignment="1">
      <alignment horizontal="left"/>
    </xf>
    <xf numFmtId="0" fontId="0" fillId="0" borderId="16" xfId="0" applyBorder="1" applyAlignment="1">
      <alignment horizontal="center"/>
    </xf>
    <xf numFmtId="0" fontId="0" fillId="0" borderId="18" xfId="0"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17" fillId="2" borderId="0" xfId="0" applyFont="1" applyFill="1" applyAlignment="1">
      <alignment horizontal="left"/>
    </xf>
    <xf numFmtId="0" fontId="7" fillId="0" borderId="16" xfId="0" applyFont="1" applyBorder="1" applyAlignment="1">
      <alignment horizontal="left" vertical="top"/>
    </xf>
    <xf numFmtId="0" fontId="7" fillId="0" borderId="38" xfId="0" applyFont="1" applyBorder="1" applyAlignment="1">
      <alignment horizontal="left" textRotation="90" wrapText="1"/>
    </xf>
    <xf numFmtId="0" fontId="7" fillId="0" borderId="20" xfId="0" applyFont="1" applyBorder="1" applyAlignment="1">
      <alignment horizontal="left" textRotation="90" wrapText="1"/>
    </xf>
    <xf numFmtId="0" fontId="7" fillId="0" borderId="39" xfId="0" applyFont="1" applyBorder="1" applyAlignment="1">
      <alignment horizontal="left" textRotation="90" wrapText="1"/>
    </xf>
    <xf numFmtId="0" fontId="7" fillId="0" borderId="1" xfId="0" applyFont="1" applyBorder="1" applyAlignment="1">
      <alignment horizontal="center" wrapText="1"/>
    </xf>
    <xf numFmtId="0" fontId="7" fillId="0" borderId="2" xfId="0" applyFont="1" applyBorder="1" applyAlignment="1">
      <alignment horizontal="center" wrapText="1"/>
    </xf>
    <xf numFmtId="0" fontId="7" fillId="0" borderId="19" xfId="0" applyFont="1" applyBorder="1" applyAlignment="1">
      <alignment horizontal="center" wrapText="1"/>
    </xf>
    <xf numFmtId="0" fontId="12" fillId="0" borderId="9" xfId="0" applyFont="1" applyBorder="1" applyAlignment="1">
      <alignment horizontal="left"/>
    </xf>
    <xf numFmtId="0" fontId="12" fillId="0" borderId="15" xfId="0" applyFont="1" applyBorder="1" applyAlignment="1">
      <alignment horizontal="left"/>
    </xf>
    <xf numFmtId="0" fontId="12" fillId="0" borderId="42" xfId="0" applyFont="1" applyBorder="1" applyAlignment="1">
      <alignment horizontal="left"/>
    </xf>
    <xf numFmtId="0" fontId="19" fillId="6" borderId="0" xfId="0" applyFont="1" applyFill="1" applyAlignment="1">
      <alignment horizontal="center"/>
    </xf>
    <xf numFmtId="0" fontId="1" fillId="6" borderId="0" xfId="0" applyFont="1" applyFill="1" applyAlignment="1"/>
    <xf numFmtId="0" fontId="0" fillId="6" borderId="0" xfId="0" applyFill="1"/>
    <xf numFmtId="0" fontId="7" fillId="6" borderId="0" xfId="0" applyFont="1" applyFill="1"/>
    <xf numFmtId="0" fontId="8" fillId="6" borderId="0" xfId="0" applyFont="1" applyFill="1" applyAlignment="1">
      <alignment horizontal="center"/>
    </xf>
    <xf numFmtId="0" fontId="2" fillId="6" borderId="0" xfId="0" applyFont="1" applyFill="1" applyAlignment="1"/>
    <xf numFmtId="0" fontId="10" fillId="6" borderId="0" xfId="0" applyFont="1" applyFill="1" applyAlignment="1">
      <alignment horizontal="center"/>
    </xf>
    <xf numFmtId="0" fontId="8" fillId="6" borderId="0" xfId="0" applyFont="1" applyFill="1"/>
    <xf numFmtId="0" fontId="12" fillId="6" borderId="0" xfId="0" applyFont="1" applyFill="1"/>
    <xf numFmtId="15" fontId="12" fillId="6" borderId="0" xfId="0" applyNumberFormat="1" applyFont="1" applyFill="1" applyAlignment="1">
      <alignment horizontal="center"/>
    </xf>
    <xf numFmtId="0" fontId="0" fillId="6" borderId="34" xfId="0" applyFill="1" applyBorder="1"/>
    <xf numFmtId="0" fontId="0" fillId="6" borderId="35" xfId="0" applyFill="1" applyBorder="1"/>
    <xf numFmtId="0" fontId="0" fillId="6" borderId="36" xfId="0" applyFill="1" applyBorder="1"/>
    <xf numFmtId="0" fontId="0" fillId="6" borderId="43" xfId="0" applyFill="1" applyBorder="1"/>
    <xf numFmtId="0" fontId="0" fillId="6" borderId="0" xfId="0" applyFill="1" applyBorder="1"/>
    <xf numFmtId="0" fontId="0" fillId="6" borderId="30" xfId="0" applyFill="1" applyBorder="1"/>
    <xf numFmtId="0" fontId="0" fillId="6" borderId="3" xfId="0" applyFill="1" applyBorder="1"/>
    <xf numFmtId="0" fontId="0" fillId="6" borderId="4" xfId="0" applyFill="1" applyBorder="1"/>
    <xf numFmtId="0" fontId="0" fillId="6" borderId="5" xfId="0" applyFill="1" applyBorder="1"/>
    <xf numFmtId="0" fontId="0" fillId="0" borderId="1" xfId="0" applyBorder="1" applyAlignment="1">
      <alignment horizontal="left" vertical="top"/>
    </xf>
    <xf numFmtId="0" fontId="0" fillId="0" borderId="2" xfId="0" applyBorder="1" applyAlignment="1">
      <alignment horizontal="left" vertical="top"/>
    </xf>
    <xf numFmtId="0" fontId="0" fillId="0" borderId="19" xfId="0" applyBorder="1" applyAlignment="1">
      <alignment horizontal="left" vertical="top"/>
    </xf>
    <xf numFmtId="0" fontId="12" fillId="6" borderId="18" xfId="0" applyFont="1" applyFill="1" applyBorder="1" applyAlignment="1"/>
    <xf numFmtId="0" fontId="12" fillId="6" borderId="14" xfId="0" applyFont="1" applyFill="1" applyBorder="1" applyAlignment="1"/>
    <xf numFmtId="0" fontId="12" fillId="6" borderId="17" xfId="0" applyFont="1" applyFill="1" applyBorder="1" applyAlignment="1"/>
    <xf numFmtId="0" fontId="7" fillId="6" borderId="18" xfId="0" applyFont="1" applyFill="1" applyBorder="1" applyAlignment="1"/>
    <xf numFmtId="0" fontId="7" fillId="6" borderId="14" xfId="0" applyFont="1" applyFill="1" applyBorder="1" applyAlignment="1"/>
    <xf numFmtId="0" fontId="7" fillId="6" borderId="29" xfId="0" applyFont="1" applyFill="1" applyBorder="1" applyAlignment="1"/>
    <xf numFmtId="0" fontId="12" fillId="6" borderId="18" xfId="0" applyFont="1" applyFill="1" applyBorder="1" applyAlignment="1">
      <alignment horizontal="left"/>
    </xf>
    <xf numFmtId="0" fontId="12" fillId="6" borderId="14" xfId="0" applyFont="1" applyFill="1" applyBorder="1" applyAlignment="1">
      <alignment horizontal="left"/>
    </xf>
    <xf numFmtId="0" fontId="7" fillId="6" borderId="30" xfId="0" applyFont="1" applyFill="1" applyBorder="1" applyAlignment="1"/>
    <xf numFmtId="0" fontId="7" fillId="6" borderId="40" xfId="0" applyFont="1" applyFill="1" applyBorder="1" applyAlignment="1">
      <alignment horizontal="center"/>
    </xf>
    <xf numFmtId="0" fontId="7" fillId="6" borderId="41" xfId="0" applyFont="1" applyFill="1" applyBorder="1" applyAlignment="1">
      <alignment horizontal="center"/>
    </xf>
    <xf numFmtId="0" fontId="7" fillId="6" borderId="31" xfId="0" applyFont="1" applyFill="1" applyBorder="1" applyAlignment="1"/>
    <xf numFmtId="0" fontId="5" fillId="6" borderId="0" xfId="0" applyFont="1" applyFill="1" applyBorder="1"/>
    <xf numFmtId="0" fontId="0" fillId="6" borderId="0" xfId="0" applyFill="1" applyBorder="1" applyAlignment="1">
      <alignment horizontal="center"/>
    </xf>
    <xf numFmtId="0" fontId="7" fillId="6" borderId="0" xfId="0" applyFont="1" applyFill="1" applyBorder="1" applyAlignment="1">
      <alignment horizontal="center"/>
    </xf>
    <xf numFmtId="0" fontId="0" fillId="6" borderId="0" xfId="0" applyFill="1" applyAlignment="1">
      <alignment horizontal="center" vertical="center"/>
    </xf>
    <xf numFmtId="0" fontId="11" fillId="6" borderId="0" xfId="0" applyFont="1" applyFill="1" applyAlignment="1">
      <alignment wrapText="1"/>
    </xf>
    <xf numFmtId="0" fontId="7" fillId="6" borderId="0" xfId="0" applyFont="1" applyFill="1" applyAlignment="1">
      <alignment horizontal="center"/>
    </xf>
    <xf numFmtId="0" fontId="0" fillId="6" borderId="41" xfId="0" applyFill="1" applyBorder="1" applyAlignment="1">
      <alignment horizontal="left" vertical="top" wrapText="1"/>
    </xf>
    <xf numFmtId="0" fontId="0" fillId="0" borderId="44" xfId="0" applyBorder="1" applyAlignment="1">
      <alignment horizontal="center"/>
    </xf>
    <xf numFmtId="0" fontId="9" fillId="0" borderId="44" xfId="0" applyFont="1" applyBorder="1" applyAlignment="1">
      <alignment wrapText="1"/>
    </xf>
    <xf numFmtId="0" fontId="0" fillId="0" borderId="44" xfId="0" applyFill="1" applyBorder="1" applyAlignment="1">
      <alignment horizontal="center"/>
    </xf>
    <xf numFmtId="0" fontId="0" fillId="5" borderId="44" xfId="0" applyFill="1" applyBorder="1" applyAlignment="1">
      <alignment horizontal="center"/>
    </xf>
    <xf numFmtId="0" fontId="0" fillId="0" borderId="44" xfId="0" applyBorder="1"/>
    <xf numFmtId="0" fontId="0" fillId="0" borderId="1" xfId="0" applyBorder="1" applyAlignment="1">
      <alignment horizontal="center" vertical="center"/>
    </xf>
    <xf numFmtId="0" fontId="11" fillId="0" borderId="2" xfId="0" applyFont="1" applyBorder="1" applyAlignment="1">
      <alignment wrapText="1"/>
    </xf>
    <xf numFmtId="0" fontId="7" fillId="0" borderId="2" xfId="0" applyFont="1" applyBorder="1" applyAlignment="1">
      <alignment horizontal="center"/>
    </xf>
    <xf numFmtId="0" fontId="7" fillId="0" borderId="19" xfId="0" applyFont="1" applyBorder="1" applyAlignment="1">
      <alignment horizontal="center"/>
    </xf>
    <xf numFmtId="0" fontId="17" fillId="2" borderId="40" xfId="0" applyFont="1" applyFill="1" applyBorder="1"/>
    <xf numFmtId="0" fontId="17" fillId="2" borderId="41" xfId="0" applyFont="1" applyFill="1" applyBorder="1"/>
    <xf numFmtId="0" fontId="17" fillId="2" borderId="41" xfId="0" applyFont="1" applyFill="1" applyBorder="1" applyAlignment="1">
      <alignment horizontal="left"/>
    </xf>
    <xf numFmtId="9" fontId="15" fillId="2" borderId="41" xfId="1" applyFont="1" applyFill="1" applyBorder="1" applyAlignment="1">
      <alignment horizontal="center"/>
    </xf>
    <xf numFmtId="0" fontId="5" fillId="2" borderId="41" xfId="0" applyFont="1" applyFill="1" applyBorder="1"/>
    <xf numFmtId="0" fontId="5" fillId="2" borderId="45" xfId="0" applyFont="1" applyFill="1" applyBorder="1"/>
    <xf numFmtId="0" fontId="6" fillId="2" borderId="45" xfId="0" applyFont="1" applyFill="1" applyBorder="1" applyAlignment="1">
      <alignment horizontal="center"/>
    </xf>
    <xf numFmtId="0" fontId="0" fillId="6" borderId="1" xfId="0" applyFill="1" applyBorder="1" applyAlignment="1">
      <alignment horizontal="left" vertical="top" wrapText="1"/>
    </xf>
    <xf numFmtId="0" fontId="0" fillId="6" borderId="2" xfId="0" applyFill="1" applyBorder="1" applyAlignment="1">
      <alignment horizontal="left" vertical="top" wrapText="1"/>
    </xf>
    <xf numFmtId="0" fontId="0" fillId="6" borderId="2" xfId="0" applyFill="1" applyBorder="1"/>
    <xf numFmtId="0" fontId="0" fillId="6" borderId="19" xfId="0" applyFill="1" applyBorder="1"/>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2" xfId="0" applyBorder="1"/>
    <xf numFmtId="0" fontId="0" fillId="0" borderId="19" xfId="0" applyBorder="1"/>
    <xf numFmtId="0" fontId="0" fillId="6" borderId="46" xfId="0" applyFill="1" applyBorder="1" applyAlignment="1">
      <alignment horizontal="center" vertical="center"/>
    </xf>
    <xf numFmtId="0" fontId="11" fillId="6" borderId="47" xfId="0" applyFont="1" applyFill="1" applyBorder="1" applyAlignment="1">
      <alignment wrapText="1"/>
    </xf>
    <xf numFmtId="0" fontId="7" fillId="6" borderId="47" xfId="0" applyFont="1" applyFill="1" applyBorder="1" applyAlignment="1">
      <alignment horizontal="center"/>
    </xf>
    <xf numFmtId="0" fontId="7" fillId="6" borderId="48" xfId="0" applyFont="1" applyFill="1" applyBorder="1" applyAlignment="1">
      <alignment horizontal="center"/>
    </xf>
    <xf numFmtId="0" fontId="0" fillId="0" borderId="46" xfId="0" applyBorder="1" applyAlignment="1">
      <alignment horizontal="center" vertical="center"/>
    </xf>
    <xf numFmtId="0" fontId="11" fillId="0" borderId="47" xfId="0" applyFont="1" applyBorder="1" applyAlignment="1">
      <alignment wrapText="1"/>
    </xf>
    <xf numFmtId="0" fontId="7" fillId="0" borderId="47" xfId="0" applyFont="1" applyBorder="1" applyAlignment="1">
      <alignment horizontal="center"/>
    </xf>
    <xf numFmtId="0" fontId="7" fillId="0" borderId="48" xfId="0" applyFont="1" applyBorder="1" applyAlignment="1">
      <alignment horizontal="center"/>
    </xf>
    <xf numFmtId="0" fontId="9" fillId="6" borderId="16" xfId="0" applyFont="1" applyFill="1" applyBorder="1" applyAlignment="1">
      <alignment wrapText="1"/>
    </xf>
    <xf numFmtId="0" fontId="10" fillId="6" borderId="0" xfId="0" applyFont="1" applyFill="1" applyAlignment="1">
      <alignment horizontal="center"/>
    </xf>
    <xf numFmtId="2" fontId="0" fillId="4" borderId="8" xfId="0" applyNumberFormat="1" applyFill="1" applyBorder="1" applyAlignment="1">
      <alignment horizontal="center"/>
    </xf>
    <xf numFmtId="2" fontId="0" fillId="4" borderId="9" xfId="0" applyNumberFormat="1" applyFill="1" applyBorder="1" applyAlignment="1">
      <alignment horizontal="center"/>
    </xf>
    <xf numFmtId="2" fontId="7" fillId="0" borderId="10" xfId="0" applyNumberFormat="1" applyFont="1" applyBorder="1" applyAlignment="1">
      <alignment horizontal="center"/>
    </xf>
    <xf numFmtId="2" fontId="7" fillId="0" borderId="11" xfId="0" applyNumberFormat="1" applyFont="1" applyBorder="1" applyAlignment="1">
      <alignment horizontal="center"/>
    </xf>
    <xf numFmtId="2" fontId="7" fillId="0" borderId="12" xfId="0" applyNumberFormat="1" applyFont="1" applyBorder="1" applyAlignment="1">
      <alignment horizontal="center"/>
    </xf>
    <xf numFmtId="9" fontId="7" fillId="6" borderId="4" xfId="0" applyNumberFormat="1" applyFont="1" applyFill="1" applyBorder="1" applyAlignment="1">
      <alignment horizontal="center"/>
    </xf>
    <xf numFmtId="0" fontId="0" fillId="6" borderId="4" xfId="0" applyFill="1" applyBorder="1" applyAlignment="1">
      <alignment horizontal="center"/>
    </xf>
    <xf numFmtId="0" fontId="0" fillId="6" borderId="5" xfId="0" applyFill="1" applyBorder="1" applyAlignment="1">
      <alignment horizontal="center"/>
    </xf>
    <xf numFmtId="2" fontId="18" fillId="6" borderId="0" xfId="0" applyNumberFormat="1" applyFont="1" applyFill="1"/>
    <xf numFmtId="0" fontId="0" fillId="6" borderId="21" xfId="0" applyFill="1" applyBorder="1"/>
    <xf numFmtId="2" fontId="7" fillId="6" borderId="32" xfId="0" applyNumberFormat="1" applyFont="1" applyFill="1" applyBorder="1" applyAlignment="1">
      <alignment horizontal="center"/>
    </xf>
    <xf numFmtId="2" fontId="7" fillId="6" borderId="22" xfId="0" applyNumberFormat="1" applyFont="1" applyFill="1" applyBorder="1" applyAlignment="1">
      <alignment horizontal="center" vertical="center"/>
    </xf>
    <xf numFmtId="2" fontId="7" fillId="6" borderId="23" xfId="0" applyNumberFormat="1" applyFont="1" applyFill="1" applyBorder="1" applyAlignment="1">
      <alignment horizontal="center"/>
    </xf>
    <xf numFmtId="0" fontId="0" fillId="6" borderId="24" xfId="0" applyFill="1" applyBorder="1"/>
    <xf numFmtId="2" fontId="7" fillId="6" borderId="16" xfId="0" applyNumberFormat="1" applyFont="1" applyFill="1" applyBorder="1" applyAlignment="1">
      <alignment horizontal="center"/>
    </xf>
    <xf numFmtId="2" fontId="7" fillId="6" borderId="16" xfId="0" applyNumberFormat="1" applyFont="1" applyFill="1" applyBorder="1" applyAlignment="1">
      <alignment horizontal="center" vertical="center"/>
    </xf>
    <xf numFmtId="2" fontId="7" fillId="6" borderId="25" xfId="0" applyNumberFormat="1" applyFont="1" applyFill="1" applyBorder="1" applyAlignment="1">
      <alignment horizontal="center"/>
    </xf>
    <xf numFmtId="2" fontId="7" fillId="6" borderId="33" xfId="0" applyNumberFormat="1" applyFont="1" applyFill="1" applyBorder="1" applyAlignment="1">
      <alignment horizontal="center"/>
    </xf>
    <xf numFmtId="0" fontId="0" fillId="6" borderId="26" xfId="0" applyFill="1" applyBorder="1"/>
    <xf numFmtId="2" fontId="7" fillId="6" borderId="27" xfId="0" applyNumberFormat="1" applyFont="1" applyFill="1" applyBorder="1" applyAlignment="1">
      <alignment horizontal="center" vertical="center"/>
    </xf>
    <xf numFmtId="2" fontId="7" fillId="6" borderId="28" xfId="0" applyNumberFormat="1" applyFont="1" applyFill="1" applyBorder="1" applyAlignment="1">
      <alignment horizontal="center"/>
    </xf>
    <xf numFmtId="0" fontId="0" fillId="6" borderId="0" xfId="0" applyFill="1" applyAlignment="1">
      <alignment horizontal="left" wrapText="1"/>
    </xf>
    <xf numFmtId="0" fontId="0" fillId="6" borderId="0" xfId="0" applyFill="1" applyAlignment="1">
      <alignment horizontal="center"/>
    </xf>
    <xf numFmtId="0" fontId="18" fillId="6" borderId="0" xfId="0" applyFont="1" applyFill="1"/>
    <xf numFmtId="0" fontId="7" fillId="6" borderId="1" xfId="0" applyFont="1" applyFill="1" applyBorder="1" applyAlignment="1">
      <alignment horizontal="center" wrapText="1"/>
    </xf>
    <xf numFmtId="0" fontId="7" fillId="6" borderId="2" xfId="0" applyFont="1" applyFill="1" applyBorder="1" applyAlignment="1">
      <alignment horizontal="center" wrapText="1"/>
    </xf>
    <xf numFmtId="0" fontId="7" fillId="6" borderId="19" xfId="0" applyFont="1" applyFill="1" applyBorder="1" applyAlignment="1">
      <alignment horizontal="center" wrapText="1"/>
    </xf>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stacked"/>
        <c:varyColors val="0"/>
        <c:ser>
          <c:idx val="0"/>
          <c:order val="0"/>
          <c:tx>
            <c:v>puntaje obtenido ASOCIACION</c:v>
          </c:tx>
          <c:invertIfNegative val="0"/>
          <c:cat>
            <c:strRef>
              <c:f>resultados!$C$27:$C$35</c:f>
              <c:strCache>
                <c:ptCount val="9"/>
                <c:pt idx="0">
                  <c:v>TZ Y REG</c:v>
                </c:pt>
                <c:pt idx="1">
                  <c:v>VAR Y PR</c:v>
                </c:pt>
                <c:pt idx="2">
                  <c:v>SUELO</c:v>
                </c:pt>
                <c:pt idx="3">
                  <c:v>FER</c:v>
                </c:pt>
                <c:pt idx="4">
                  <c:v>PRTCULT</c:v>
                </c:pt>
                <c:pt idx="5">
                  <c:v>CSH Y EMB</c:v>
                </c:pt>
                <c:pt idx="6">
                  <c:v>PER</c:v>
                </c:pt>
                <c:pt idx="7">
                  <c:v>AGUA</c:v>
                </c:pt>
                <c:pt idx="8">
                  <c:v>MIP</c:v>
                </c:pt>
              </c:strCache>
            </c:strRef>
          </c:cat>
          <c:val>
            <c:numRef>
              <c:f>resultados!$D$27:$D$35</c:f>
              <c:numCache>
                <c:formatCode>0.00</c:formatCode>
                <c:ptCount val="9"/>
                <c:pt idx="0">
                  <c:v>16</c:v>
                </c:pt>
                <c:pt idx="1">
                  <c:v>29</c:v>
                </c:pt>
                <c:pt idx="2">
                  <c:v>39</c:v>
                </c:pt>
                <c:pt idx="3">
                  <c:v>22</c:v>
                </c:pt>
                <c:pt idx="4">
                  <c:v>48</c:v>
                </c:pt>
                <c:pt idx="5">
                  <c:v>25</c:v>
                </c:pt>
                <c:pt idx="6">
                  <c:v>5</c:v>
                </c:pt>
                <c:pt idx="7">
                  <c:v>26</c:v>
                </c:pt>
                <c:pt idx="8">
                  <c:v>35</c:v>
                </c:pt>
              </c:numCache>
            </c:numRef>
          </c:val>
          <c:extLst>
            <c:ext xmlns:c16="http://schemas.microsoft.com/office/drawing/2014/chart" uri="{C3380CC4-5D6E-409C-BE32-E72D297353CC}">
              <c16:uniqueId val="{00000000-1A02-4505-B3B5-A77F238F3414}"/>
            </c:ext>
          </c:extLst>
        </c:ser>
        <c:ser>
          <c:idx val="1"/>
          <c:order val="1"/>
          <c:tx>
            <c:v>puntaje por trabajar ASOCIACION</c:v>
          </c:tx>
          <c:invertIfNegative val="0"/>
          <c:cat>
            <c:strRef>
              <c:f>resultados!$C$27:$C$35</c:f>
              <c:strCache>
                <c:ptCount val="9"/>
                <c:pt idx="0">
                  <c:v>TZ Y REG</c:v>
                </c:pt>
                <c:pt idx="1">
                  <c:v>VAR Y PR</c:v>
                </c:pt>
                <c:pt idx="2">
                  <c:v>SUELO</c:v>
                </c:pt>
                <c:pt idx="3">
                  <c:v>FER</c:v>
                </c:pt>
                <c:pt idx="4">
                  <c:v>PRTCULT</c:v>
                </c:pt>
                <c:pt idx="5">
                  <c:v>CSH Y EMB</c:v>
                </c:pt>
                <c:pt idx="6">
                  <c:v>PER</c:v>
                </c:pt>
                <c:pt idx="7">
                  <c:v>AGUA</c:v>
                </c:pt>
                <c:pt idx="8">
                  <c:v>MIP</c:v>
                </c:pt>
              </c:strCache>
            </c:strRef>
          </c:cat>
          <c:val>
            <c:numRef>
              <c:f>resultados!$E$27:$E$35</c:f>
              <c:numCache>
                <c:formatCode>0.00</c:formatCode>
                <c:ptCount val="9"/>
                <c:pt idx="0">
                  <c:v>84</c:v>
                </c:pt>
                <c:pt idx="1">
                  <c:v>41</c:v>
                </c:pt>
                <c:pt idx="2">
                  <c:v>31</c:v>
                </c:pt>
                <c:pt idx="3">
                  <c:v>38</c:v>
                </c:pt>
                <c:pt idx="4">
                  <c:v>52</c:v>
                </c:pt>
                <c:pt idx="5">
                  <c:v>30</c:v>
                </c:pt>
                <c:pt idx="6">
                  <c:v>60</c:v>
                </c:pt>
                <c:pt idx="7">
                  <c:v>44</c:v>
                </c:pt>
                <c:pt idx="8">
                  <c:v>65</c:v>
                </c:pt>
              </c:numCache>
            </c:numRef>
          </c:val>
          <c:extLst>
            <c:ext xmlns:c16="http://schemas.microsoft.com/office/drawing/2014/chart" uri="{C3380CC4-5D6E-409C-BE32-E72D297353CC}">
              <c16:uniqueId val="{00000001-1A02-4505-B3B5-A77F238F3414}"/>
            </c:ext>
          </c:extLst>
        </c:ser>
        <c:dLbls>
          <c:showLegendKey val="0"/>
          <c:showVal val="0"/>
          <c:showCatName val="0"/>
          <c:showSerName val="0"/>
          <c:showPercent val="0"/>
          <c:showBubbleSize val="0"/>
        </c:dLbls>
        <c:gapWidth val="150"/>
        <c:shape val="cylinder"/>
        <c:axId val="1272095792"/>
        <c:axId val="1"/>
        <c:axId val="0"/>
      </c:bar3DChart>
      <c:catAx>
        <c:axId val="1272095792"/>
        <c:scaling>
          <c:orientation val="minMax"/>
        </c:scaling>
        <c:delete val="0"/>
        <c:axPos val="b"/>
        <c:numFmt formatCode="General" sourceLinked="1"/>
        <c:majorTickMark val="out"/>
        <c:minorTickMark val="none"/>
        <c:tickLblPos val="nextTo"/>
        <c:txPr>
          <a:bodyPr rot="-2700000" vert="horz"/>
          <a:lstStyle/>
          <a:p>
            <a:pPr>
              <a:defRPr sz="1000" b="1" i="0" u="none" strike="noStrike" baseline="0">
                <a:solidFill>
                  <a:srgbClr val="000000"/>
                </a:solidFill>
                <a:latin typeface="Calibri"/>
                <a:ea typeface="Calibri"/>
                <a:cs typeface="Calibri"/>
              </a:defRPr>
            </a:pPr>
            <a:endParaRPr lang="es-HN"/>
          </a:p>
        </c:txPr>
        <c:crossAx val="1"/>
        <c:crosses val="autoZero"/>
        <c:auto val="1"/>
        <c:lblAlgn val="ctr"/>
        <c:lblOffset val="100"/>
        <c:noMultiLvlLbl val="0"/>
      </c:catAx>
      <c:valAx>
        <c:axId val="1"/>
        <c:scaling>
          <c:orientation val="minMax"/>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s-HN"/>
          </a:p>
        </c:txPr>
        <c:crossAx val="1272095792"/>
        <c:crosses val="autoZero"/>
        <c:crossBetween val="between"/>
      </c:valAx>
      <c:spPr>
        <a:noFill/>
        <a:ln w="25400">
          <a:noFill/>
        </a:ln>
      </c:spPr>
    </c:plotArea>
    <c:legend>
      <c:legendPos val="r"/>
      <c:overlay val="0"/>
      <c:txPr>
        <a:bodyPr/>
        <a:lstStyle/>
        <a:p>
          <a:pPr>
            <a:defRPr sz="845" b="1" i="0" u="none" strike="noStrike" baseline="0">
              <a:solidFill>
                <a:srgbClr val="000000"/>
              </a:solidFill>
              <a:latin typeface="Calibri"/>
              <a:ea typeface="Calibri"/>
              <a:cs typeface="Calibri"/>
            </a:defRPr>
          </a:pPr>
          <a:endParaRPr lang="es-HN"/>
        </a:p>
      </c:txPr>
    </c:legend>
    <c:plotVisOnly val="1"/>
    <c:dispBlanksAs val="gap"/>
    <c:showDLblsOverMax val="0"/>
  </c:chart>
  <c:txPr>
    <a:bodyPr/>
    <a:lstStyle/>
    <a:p>
      <a:pPr>
        <a:defRPr sz="1000" b="1" i="0" u="none" strike="noStrike" baseline="0">
          <a:solidFill>
            <a:srgbClr val="000000"/>
          </a:solidFill>
          <a:latin typeface="Calibri"/>
          <a:ea typeface="Calibri"/>
          <a:cs typeface="Calibri"/>
        </a:defRPr>
      </a:pPr>
      <a:endParaRPr lang="es-HN"/>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219075</xdr:colOff>
      <xdr:row>24</xdr:row>
      <xdr:rowOff>9525</xdr:rowOff>
    </xdr:from>
    <xdr:to>
      <xdr:col>16</xdr:col>
      <xdr:colOff>133350</xdr:colOff>
      <xdr:row>39</xdr:row>
      <xdr:rowOff>28575</xdr:rowOff>
    </xdr:to>
    <xdr:graphicFrame macro="">
      <xdr:nvGraphicFramePr>
        <xdr:cNvPr id="2102" name="3 Gráfico">
          <a:extLst>
            <a:ext uri="{FF2B5EF4-FFF2-40B4-BE49-F238E27FC236}">
              <a16:creationId xmlns:a16="http://schemas.microsoft.com/office/drawing/2014/main" id="{AAA94ACE-80ED-49B9-964E-EEC94EF83F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0.70242</cdr:x>
      <cdr:y>0.05084</cdr:y>
    </cdr:from>
    <cdr:to>
      <cdr:x>0.96896</cdr:x>
      <cdr:y>0.36298</cdr:y>
    </cdr:to>
    <cdr:sp macro="" textlink="">
      <cdr:nvSpPr>
        <cdr:cNvPr id="2" name="1 CuadroTexto"/>
        <cdr:cNvSpPr txBox="1"/>
      </cdr:nvSpPr>
      <cdr:spPr>
        <a:xfrm xmlns:a="http://schemas.openxmlformats.org/drawingml/2006/main">
          <a:off x="4957719" y="201442"/>
          <a:ext cx="1881232" cy="12368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ts val="1800"/>
            </a:lnSpc>
          </a:pPr>
          <a:r>
            <a:rPr lang="es-SV" sz="1600" b="1"/>
            <a:t>EVALUACIÓN  BPA </a:t>
          </a:r>
        </a:p>
        <a:p xmlns:a="http://schemas.openxmlformats.org/drawingml/2006/main">
          <a:pPr>
            <a:lnSpc>
              <a:spcPts val="1700"/>
            </a:lnSpc>
          </a:pPr>
          <a:r>
            <a:rPr lang="es-SV" sz="1600" b="1"/>
            <a:t>ASOCIACIÓN  DE PRODUCTORES OMAR</a:t>
          </a:r>
          <a:r>
            <a:rPr lang="es-SV" sz="1600" b="1" baseline="0"/>
            <a:t> CACHAGUA</a:t>
          </a:r>
          <a:endParaRPr lang="es-SV" sz="1600" b="1"/>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52"/>
  <sheetViews>
    <sheetView tabSelected="1" workbookViewId="0">
      <selection activeCell="H148" sqref="H148"/>
    </sheetView>
  </sheetViews>
  <sheetFormatPr baseColWidth="10" defaultRowHeight="15" x14ac:dyDescent="0.25"/>
  <cols>
    <col min="2" max="2" width="57.42578125" customWidth="1"/>
    <col min="3" max="3" width="10.140625" customWidth="1"/>
    <col min="4" max="4" width="9.5703125" customWidth="1"/>
    <col min="5" max="5" width="10.140625" customWidth="1"/>
    <col min="6" max="6" width="9.85546875" customWidth="1"/>
    <col min="9" max="13" width="11.42578125" style="92"/>
  </cols>
  <sheetData>
    <row r="1" spans="1:21" s="92" customFormat="1" ht="19.5" x14ac:dyDescent="0.25">
      <c r="A1" s="90" t="s">
        <v>235</v>
      </c>
      <c r="B1" s="90"/>
      <c r="C1" s="90"/>
      <c r="D1" s="90"/>
      <c r="E1" s="90"/>
      <c r="F1" s="90"/>
      <c r="G1" s="90"/>
      <c r="H1" s="90"/>
      <c r="I1" s="91"/>
      <c r="J1" s="91"/>
      <c r="K1" s="91"/>
      <c r="L1" s="91"/>
      <c r="M1" s="91"/>
      <c r="N1" s="91"/>
      <c r="O1" s="91"/>
      <c r="P1" s="91"/>
      <c r="Q1" s="91"/>
      <c r="R1" s="91"/>
      <c r="S1" s="91"/>
      <c r="T1" s="91"/>
      <c r="U1" s="91"/>
    </row>
    <row r="2" spans="1:21" s="92" customFormat="1" x14ac:dyDescent="0.25">
      <c r="A2" s="93" t="s">
        <v>236</v>
      </c>
    </row>
    <row r="3" spans="1:21" s="92" customFormat="1" ht="15.75" x14ac:dyDescent="0.25">
      <c r="A3" s="94" t="s">
        <v>0</v>
      </c>
      <c r="B3" s="94"/>
      <c r="C3" s="94"/>
      <c r="D3" s="94"/>
      <c r="E3" s="94"/>
      <c r="F3" s="94"/>
      <c r="G3" s="94"/>
      <c r="H3" s="94"/>
      <c r="I3" s="95"/>
      <c r="J3" s="95"/>
      <c r="K3" s="95"/>
      <c r="L3" s="95"/>
      <c r="M3" s="95"/>
      <c r="N3" s="95"/>
      <c r="O3" s="95"/>
      <c r="P3" s="95"/>
      <c r="Q3" s="95"/>
      <c r="R3" s="95"/>
      <c r="S3" s="95"/>
      <c r="T3" s="95"/>
      <c r="U3" s="95"/>
    </row>
    <row r="4" spans="1:21" s="92" customFormat="1" x14ac:dyDescent="0.25">
      <c r="A4" s="96" t="s">
        <v>1</v>
      </c>
      <c r="B4" s="96"/>
      <c r="C4" s="96"/>
      <c r="D4" s="96"/>
      <c r="E4" s="96"/>
      <c r="F4" s="96"/>
      <c r="G4" s="96"/>
      <c r="H4" s="96"/>
    </row>
    <row r="5" spans="1:21" s="92" customFormat="1" x14ac:dyDescent="0.25">
      <c r="A5" s="97"/>
    </row>
    <row r="6" spans="1:21" s="92" customFormat="1" ht="18.75" x14ac:dyDescent="0.3">
      <c r="A6" s="97"/>
      <c r="D6" s="98" t="s">
        <v>3</v>
      </c>
      <c r="E6" s="99">
        <v>40656</v>
      </c>
      <c r="F6" s="99"/>
    </row>
    <row r="7" spans="1:21" ht="18.75" x14ac:dyDescent="0.3">
      <c r="A7" s="45" t="s">
        <v>2</v>
      </c>
      <c r="B7" s="8"/>
      <c r="C7" s="8"/>
      <c r="D7" s="8"/>
      <c r="E7" s="8"/>
      <c r="F7" s="8"/>
      <c r="G7" s="8"/>
      <c r="H7" s="8"/>
    </row>
    <row r="8" spans="1:21" ht="20.25" customHeight="1" x14ac:dyDescent="0.25">
      <c r="A8" s="74" t="s">
        <v>204</v>
      </c>
      <c r="B8" s="74"/>
      <c r="C8" s="74"/>
      <c r="D8" s="74" t="s">
        <v>223</v>
      </c>
      <c r="E8" s="74"/>
      <c r="F8" s="74"/>
      <c r="G8" s="74"/>
      <c r="H8" s="74"/>
    </row>
    <row r="9" spans="1:21" x14ac:dyDescent="0.25">
      <c r="A9" s="74" t="s">
        <v>221</v>
      </c>
      <c r="B9" s="74"/>
      <c r="C9" s="74"/>
      <c r="D9" s="80" t="s">
        <v>224</v>
      </c>
      <c r="E9" s="80"/>
      <c r="F9" s="80"/>
      <c r="G9" s="80"/>
      <c r="H9" s="80"/>
    </row>
    <row r="10" spans="1:21" x14ac:dyDescent="0.25">
      <c r="A10" s="74" t="s">
        <v>222</v>
      </c>
      <c r="B10" s="74"/>
      <c r="C10" s="74"/>
      <c r="D10" s="80"/>
      <c r="E10" s="80"/>
      <c r="F10" s="80"/>
      <c r="G10" s="80"/>
      <c r="H10" s="80"/>
    </row>
    <row r="11" spans="1:21" ht="15.75" thickBot="1" x14ac:dyDescent="0.3">
      <c r="A11" s="92"/>
      <c r="B11" s="92"/>
      <c r="C11" s="92"/>
      <c r="D11" s="92"/>
      <c r="E11" s="92"/>
      <c r="F11" s="92"/>
      <c r="G11" s="92"/>
      <c r="H11" s="92"/>
    </row>
    <row r="12" spans="1:21" ht="30.75" thickBot="1" x14ac:dyDescent="0.3">
      <c r="A12" s="35" t="s">
        <v>4</v>
      </c>
      <c r="B12" s="36" t="s">
        <v>11</v>
      </c>
      <c r="C12" s="37" t="s">
        <v>5</v>
      </c>
      <c r="D12" s="37" t="s">
        <v>6</v>
      </c>
      <c r="E12" s="37" t="s">
        <v>7</v>
      </c>
      <c r="F12" s="37" t="s">
        <v>8</v>
      </c>
      <c r="G12" s="37" t="s">
        <v>9</v>
      </c>
      <c r="H12" s="37" t="s">
        <v>10</v>
      </c>
    </row>
    <row r="13" spans="1:21" ht="18.75" x14ac:dyDescent="0.3">
      <c r="A13" s="44" t="s">
        <v>14</v>
      </c>
      <c r="B13" s="44" t="s">
        <v>13</v>
      </c>
      <c r="C13" s="79" t="s">
        <v>12</v>
      </c>
      <c r="D13" s="79"/>
      <c r="E13" s="79"/>
      <c r="F13" s="25">
        <v>0.08</v>
      </c>
      <c r="G13" s="8"/>
      <c r="H13" s="8"/>
    </row>
    <row r="14" spans="1:21" ht="24.75" x14ac:dyDescent="0.25">
      <c r="A14" s="31">
        <v>1.1000000000000001</v>
      </c>
      <c r="B14" s="32" t="s">
        <v>15</v>
      </c>
      <c r="C14" s="31">
        <v>30</v>
      </c>
      <c r="D14" s="31">
        <v>0</v>
      </c>
      <c r="E14" s="31">
        <v>15</v>
      </c>
      <c r="F14" s="31">
        <v>25</v>
      </c>
      <c r="G14" s="31">
        <v>30</v>
      </c>
      <c r="H14" s="31"/>
    </row>
    <row r="15" spans="1:21" ht="24.75" x14ac:dyDescent="0.25">
      <c r="A15" s="31">
        <v>1.2</v>
      </c>
      <c r="B15" s="32" t="s">
        <v>16</v>
      </c>
      <c r="C15" s="75"/>
      <c r="D15" s="75"/>
      <c r="E15" s="75"/>
      <c r="F15" s="75"/>
      <c r="G15" s="75"/>
      <c r="H15" s="31"/>
    </row>
    <row r="16" spans="1:21" x14ac:dyDescent="0.25">
      <c r="A16" s="34" t="s">
        <v>17</v>
      </c>
      <c r="B16" s="32" t="s">
        <v>18</v>
      </c>
      <c r="C16" s="31">
        <v>10</v>
      </c>
      <c r="D16" s="31">
        <v>0</v>
      </c>
      <c r="E16" s="31">
        <v>3</v>
      </c>
      <c r="F16" s="31">
        <v>7</v>
      </c>
      <c r="G16" s="31">
        <v>10</v>
      </c>
      <c r="H16" s="30"/>
    </row>
    <row r="17" spans="1:8" x14ac:dyDescent="0.25">
      <c r="A17" s="34" t="s">
        <v>25</v>
      </c>
      <c r="B17" s="32" t="s">
        <v>19</v>
      </c>
      <c r="C17" s="31">
        <v>10</v>
      </c>
      <c r="D17" s="31">
        <v>0</v>
      </c>
      <c r="E17" s="31">
        <v>3</v>
      </c>
      <c r="F17" s="31">
        <v>7</v>
      </c>
      <c r="G17" s="31">
        <v>10</v>
      </c>
      <c r="H17" s="30"/>
    </row>
    <row r="18" spans="1:8" x14ac:dyDescent="0.25">
      <c r="A18" s="34" t="s">
        <v>26</v>
      </c>
      <c r="B18" s="32" t="s">
        <v>20</v>
      </c>
      <c r="C18" s="31">
        <v>5</v>
      </c>
      <c r="D18" s="31">
        <v>0</v>
      </c>
      <c r="E18" s="31">
        <v>1</v>
      </c>
      <c r="F18" s="31">
        <v>3</v>
      </c>
      <c r="G18" s="31">
        <v>5</v>
      </c>
      <c r="H18" s="30"/>
    </row>
    <row r="19" spans="1:8" x14ac:dyDescent="0.25">
      <c r="A19" s="34" t="s">
        <v>27</v>
      </c>
      <c r="B19" s="32" t="s">
        <v>21</v>
      </c>
      <c r="C19" s="31">
        <v>10</v>
      </c>
      <c r="D19" s="31">
        <v>0</v>
      </c>
      <c r="E19" s="31">
        <v>3</v>
      </c>
      <c r="F19" s="31">
        <v>7</v>
      </c>
      <c r="G19" s="31">
        <v>10</v>
      </c>
      <c r="H19" s="30"/>
    </row>
    <row r="20" spans="1:8" x14ac:dyDescent="0.25">
      <c r="A20" s="34" t="s">
        <v>28</v>
      </c>
      <c r="B20" s="32" t="s">
        <v>22</v>
      </c>
      <c r="C20" s="31">
        <v>10</v>
      </c>
      <c r="D20" s="31">
        <v>0</v>
      </c>
      <c r="E20" s="31">
        <v>3</v>
      </c>
      <c r="F20" s="31">
        <v>7</v>
      </c>
      <c r="G20" s="31">
        <v>10</v>
      </c>
      <c r="H20" s="30"/>
    </row>
    <row r="21" spans="1:8" x14ac:dyDescent="0.25">
      <c r="A21" s="34" t="s">
        <v>29</v>
      </c>
      <c r="B21" s="32" t="s">
        <v>31</v>
      </c>
      <c r="C21" s="31">
        <v>5</v>
      </c>
      <c r="D21" s="31">
        <v>0</v>
      </c>
      <c r="E21" s="31">
        <v>1</v>
      </c>
      <c r="F21" s="31">
        <v>3</v>
      </c>
      <c r="G21" s="31">
        <v>5</v>
      </c>
      <c r="H21" s="30"/>
    </row>
    <row r="22" spans="1:8" x14ac:dyDescent="0.25">
      <c r="A22" s="34" t="s">
        <v>30</v>
      </c>
      <c r="B22" s="32" t="s">
        <v>23</v>
      </c>
      <c r="C22" s="31">
        <v>10</v>
      </c>
      <c r="D22" s="31">
        <v>0</v>
      </c>
      <c r="E22" s="31">
        <v>3</v>
      </c>
      <c r="F22" s="31">
        <v>7</v>
      </c>
      <c r="G22" s="31">
        <v>10</v>
      </c>
      <c r="H22" s="30"/>
    </row>
    <row r="23" spans="1:8" x14ac:dyDescent="0.25">
      <c r="A23" s="34">
        <v>1.3</v>
      </c>
      <c r="B23" s="32" t="s">
        <v>24</v>
      </c>
      <c r="C23" s="31">
        <v>10</v>
      </c>
      <c r="D23" s="31">
        <v>0</v>
      </c>
      <c r="E23" s="31">
        <v>3</v>
      </c>
      <c r="F23" s="31">
        <v>7</v>
      </c>
      <c r="G23" s="31">
        <v>10</v>
      </c>
      <c r="H23" s="30"/>
    </row>
    <row r="24" spans="1:8" x14ac:dyDescent="0.25">
      <c r="A24" s="5"/>
      <c r="B24" s="7" t="s">
        <v>116</v>
      </c>
      <c r="C24" s="4">
        <f>SUM(C14:C23)</f>
        <v>100</v>
      </c>
      <c r="D24" s="4"/>
      <c r="E24" s="4"/>
      <c r="F24" s="4"/>
      <c r="G24" s="4"/>
      <c r="H24" s="4">
        <f>SUM(H14:H23)</f>
        <v>0</v>
      </c>
    </row>
    <row r="25" spans="1:8" ht="101.25" customHeight="1" x14ac:dyDescent="0.25">
      <c r="A25" s="72" t="s">
        <v>47</v>
      </c>
      <c r="B25" s="72"/>
      <c r="C25" s="72"/>
      <c r="D25" s="72"/>
      <c r="E25" s="72"/>
      <c r="F25" s="72"/>
      <c r="G25" s="72"/>
      <c r="H25" s="4"/>
    </row>
    <row r="26" spans="1:8" ht="18.75" x14ac:dyDescent="0.3">
      <c r="A26" s="46" t="s">
        <v>32</v>
      </c>
      <c r="B26" s="47" t="s">
        <v>33</v>
      </c>
      <c r="C26" s="73" t="s">
        <v>12</v>
      </c>
      <c r="D26" s="73"/>
      <c r="E26" s="73"/>
      <c r="F26" s="38">
        <v>0.08</v>
      </c>
      <c r="G26" s="39"/>
      <c r="H26" s="40"/>
    </row>
    <row r="27" spans="1:8" ht="24.75" x14ac:dyDescent="0.25">
      <c r="A27" s="34">
        <v>2.1</v>
      </c>
      <c r="B27" s="32" t="s">
        <v>34</v>
      </c>
      <c r="C27" s="41">
        <v>20</v>
      </c>
      <c r="D27" s="41">
        <v>0</v>
      </c>
      <c r="E27" s="41">
        <v>7</v>
      </c>
      <c r="F27" s="31">
        <v>15</v>
      </c>
      <c r="G27" s="31">
        <v>20</v>
      </c>
      <c r="H27" s="42"/>
    </row>
    <row r="28" spans="1:8" ht="24.75" x14ac:dyDescent="0.25">
      <c r="A28" s="31">
        <v>2.2000000000000002</v>
      </c>
      <c r="B28" s="32" t="s">
        <v>35</v>
      </c>
      <c r="C28" s="41">
        <v>20</v>
      </c>
      <c r="D28" s="41">
        <v>0</v>
      </c>
      <c r="E28" s="41">
        <v>7</v>
      </c>
      <c r="F28" s="31">
        <v>15</v>
      </c>
      <c r="G28" s="31">
        <v>20</v>
      </c>
      <c r="H28" s="42"/>
    </row>
    <row r="29" spans="1:8" ht="24.75" x14ac:dyDescent="0.25">
      <c r="A29" s="31">
        <v>2.2999999999999998</v>
      </c>
      <c r="B29" s="32" t="s">
        <v>36</v>
      </c>
      <c r="C29" s="75"/>
      <c r="D29" s="75"/>
      <c r="E29" s="75"/>
      <c r="F29" s="75"/>
      <c r="G29" s="75"/>
      <c r="H29" s="42"/>
    </row>
    <row r="30" spans="1:8" x14ac:dyDescent="0.25">
      <c r="A30" s="31" t="s">
        <v>42</v>
      </c>
      <c r="B30" s="32" t="s">
        <v>37</v>
      </c>
      <c r="C30" s="41">
        <v>5</v>
      </c>
      <c r="D30" s="31">
        <v>0</v>
      </c>
      <c r="E30" s="31">
        <v>1</v>
      </c>
      <c r="F30" s="31">
        <v>3</v>
      </c>
      <c r="G30" s="31">
        <v>5</v>
      </c>
      <c r="H30" s="42"/>
    </row>
    <row r="31" spans="1:8" x14ac:dyDescent="0.25">
      <c r="A31" s="31" t="s">
        <v>43</v>
      </c>
      <c r="B31" s="32" t="s">
        <v>39</v>
      </c>
      <c r="C31" s="41">
        <v>10</v>
      </c>
      <c r="D31" s="31">
        <v>0</v>
      </c>
      <c r="E31" s="31">
        <v>3</v>
      </c>
      <c r="F31" s="31">
        <v>7</v>
      </c>
      <c r="G31" s="31">
        <v>10</v>
      </c>
      <c r="H31" s="42"/>
    </row>
    <row r="32" spans="1:8" x14ac:dyDescent="0.25">
      <c r="A32" s="31" t="s">
        <v>44</v>
      </c>
      <c r="B32" s="32" t="s">
        <v>38</v>
      </c>
      <c r="C32" s="41">
        <v>15</v>
      </c>
      <c r="D32" s="41">
        <v>0</v>
      </c>
      <c r="E32" s="41">
        <v>5</v>
      </c>
      <c r="F32" s="31">
        <v>10</v>
      </c>
      <c r="G32" s="31">
        <v>15</v>
      </c>
      <c r="H32" s="42"/>
    </row>
    <row r="33" spans="1:8" x14ac:dyDescent="0.25">
      <c r="A33" s="31">
        <v>2.4</v>
      </c>
      <c r="B33" s="32" t="s">
        <v>40</v>
      </c>
      <c r="C33" s="41">
        <v>20</v>
      </c>
      <c r="D33" s="41">
        <v>0</v>
      </c>
      <c r="E33" s="41">
        <v>7</v>
      </c>
      <c r="F33" s="31">
        <v>15</v>
      </c>
      <c r="G33" s="31">
        <v>20</v>
      </c>
      <c r="H33" s="42"/>
    </row>
    <row r="34" spans="1:8" ht="24.75" x14ac:dyDescent="0.25">
      <c r="A34" s="31">
        <v>2.5</v>
      </c>
      <c r="B34" s="32" t="s">
        <v>41</v>
      </c>
      <c r="C34" s="41">
        <v>10</v>
      </c>
      <c r="D34" s="31">
        <v>0</v>
      </c>
      <c r="E34" s="31">
        <v>3</v>
      </c>
      <c r="F34" s="31">
        <v>7</v>
      </c>
      <c r="G34" s="31">
        <v>10</v>
      </c>
      <c r="H34" s="42"/>
    </row>
    <row r="35" spans="1:8" x14ac:dyDescent="0.25">
      <c r="A35" s="5"/>
      <c r="B35" s="7" t="s">
        <v>116</v>
      </c>
      <c r="C35" s="4">
        <f>SUM(C27:C34)</f>
        <v>100</v>
      </c>
      <c r="D35" s="4"/>
      <c r="E35" s="4"/>
      <c r="F35" s="4"/>
      <c r="G35" s="4"/>
      <c r="H35" s="4">
        <f>SUM(H27:H34)</f>
        <v>0</v>
      </c>
    </row>
    <row r="36" spans="1:8" ht="100.5" customHeight="1" x14ac:dyDescent="0.25">
      <c r="A36" s="72" t="s">
        <v>47</v>
      </c>
      <c r="B36" s="72"/>
      <c r="C36" s="72"/>
      <c r="D36" s="72"/>
      <c r="E36" s="72"/>
      <c r="F36" s="72"/>
      <c r="G36" s="72"/>
    </row>
    <row r="37" spans="1:8" ht="18.75" x14ac:dyDescent="0.3">
      <c r="A37" s="46" t="s">
        <v>45</v>
      </c>
      <c r="B37" s="47" t="s">
        <v>46</v>
      </c>
      <c r="C37" s="73" t="s">
        <v>12</v>
      </c>
      <c r="D37" s="73"/>
      <c r="E37" s="73"/>
      <c r="F37" s="38">
        <v>0.1</v>
      </c>
      <c r="G37" s="39"/>
      <c r="H37" s="40"/>
    </row>
    <row r="38" spans="1:8" ht="36.75" x14ac:dyDescent="0.25">
      <c r="A38" s="31">
        <v>3.1</v>
      </c>
      <c r="B38" s="32" t="s">
        <v>48</v>
      </c>
      <c r="C38" s="41">
        <v>25</v>
      </c>
      <c r="D38" s="31">
        <v>0</v>
      </c>
      <c r="E38" s="31">
        <v>10</v>
      </c>
      <c r="F38" s="31">
        <v>20</v>
      </c>
      <c r="G38" s="31">
        <v>25</v>
      </c>
      <c r="H38" s="42"/>
    </row>
    <row r="39" spans="1:8" ht="36.75" x14ac:dyDescent="0.25">
      <c r="A39" s="31">
        <v>3.2</v>
      </c>
      <c r="B39" s="32" t="s">
        <v>49</v>
      </c>
      <c r="C39" s="41">
        <v>20</v>
      </c>
      <c r="D39" s="41">
        <v>0</v>
      </c>
      <c r="E39" s="41">
        <v>7</v>
      </c>
      <c r="F39" s="31">
        <v>15</v>
      </c>
      <c r="G39" s="31">
        <v>20</v>
      </c>
      <c r="H39" s="42"/>
    </row>
    <row r="40" spans="1:8" ht="24.75" x14ac:dyDescent="0.25">
      <c r="A40" s="31">
        <v>3.3</v>
      </c>
      <c r="B40" s="32" t="s">
        <v>50</v>
      </c>
      <c r="C40" s="41">
        <v>15</v>
      </c>
      <c r="D40" s="41">
        <v>0</v>
      </c>
      <c r="E40" s="41">
        <v>5</v>
      </c>
      <c r="F40" s="31">
        <v>10</v>
      </c>
      <c r="G40" s="31">
        <v>15</v>
      </c>
      <c r="H40" s="42"/>
    </row>
    <row r="41" spans="1:8" ht="24.75" x14ac:dyDescent="0.25">
      <c r="A41" s="31">
        <v>3.4</v>
      </c>
      <c r="B41" s="32" t="s">
        <v>51</v>
      </c>
      <c r="C41" s="75"/>
      <c r="D41" s="75"/>
      <c r="E41" s="75"/>
      <c r="F41" s="75"/>
      <c r="G41" s="75"/>
      <c r="H41" s="42"/>
    </row>
    <row r="42" spans="1:8" x14ac:dyDescent="0.25">
      <c r="A42" s="31" t="s">
        <v>53</v>
      </c>
      <c r="B42" s="32" t="s">
        <v>52</v>
      </c>
      <c r="C42" s="41">
        <v>10</v>
      </c>
      <c r="D42" s="31">
        <v>0</v>
      </c>
      <c r="E42" s="31">
        <v>3</v>
      </c>
      <c r="F42" s="31">
        <v>7</v>
      </c>
      <c r="G42" s="31">
        <v>10</v>
      </c>
      <c r="H42" s="42"/>
    </row>
    <row r="43" spans="1:8" x14ac:dyDescent="0.25">
      <c r="A43" s="31" t="s">
        <v>54</v>
      </c>
      <c r="B43" s="32" t="s">
        <v>37</v>
      </c>
      <c r="C43" s="41">
        <v>10</v>
      </c>
      <c r="D43" s="31">
        <v>0</v>
      </c>
      <c r="E43" s="31">
        <v>3</v>
      </c>
      <c r="F43" s="31">
        <v>7</v>
      </c>
      <c r="G43" s="31">
        <v>10</v>
      </c>
      <c r="H43" s="42"/>
    </row>
    <row r="44" spans="1:8" x14ac:dyDescent="0.25">
      <c r="A44" s="31" t="s">
        <v>55</v>
      </c>
      <c r="B44" s="32" t="s">
        <v>38</v>
      </c>
      <c r="C44" s="41">
        <v>10</v>
      </c>
      <c r="D44" s="31">
        <v>0</v>
      </c>
      <c r="E44" s="31">
        <v>3</v>
      </c>
      <c r="F44" s="31">
        <v>7</v>
      </c>
      <c r="G44" s="31">
        <v>10</v>
      </c>
      <c r="H44" s="42"/>
    </row>
    <row r="45" spans="1:8" x14ac:dyDescent="0.25">
      <c r="A45" s="31">
        <v>3.5</v>
      </c>
      <c r="B45" s="32" t="s">
        <v>56</v>
      </c>
      <c r="C45" s="41">
        <v>10</v>
      </c>
      <c r="D45" s="31">
        <v>0</v>
      </c>
      <c r="E45" s="31">
        <v>3</v>
      </c>
      <c r="F45" s="31">
        <v>7</v>
      </c>
      <c r="G45" s="31">
        <v>10</v>
      </c>
      <c r="H45" s="42"/>
    </row>
    <row r="46" spans="1:8" x14ac:dyDescent="0.25">
      <c r="A46" s="5"/>
      <c r="B46" s="7" t="s">
        <v>116</v>
      </c>
      <c r="C46" s="4">
        <f>SUM(C38:C45)</f>
        <v>100</v>
      </c>
      <c r="D46" s="4"/>
      <c r="E46" s="4"/>
      <c r="F46" s="4"/>
      <c r="G46" s="4"/>
      <c r="H46" s="4">
        <f>SUM(H38:H45)</f>
        <v>0</v>
      </c>
    </row>
    <row r="47" spans="1:8" ht="100.5" customHeight="1" x14ac:dyDescent="0.25">
      <c r="A47" s="72" t="s">
        <v>47</v>
      </c>
      <c r="B47" s="72"/>
      <c r="C47" s="72"/>
      <c r="D47" s="72"/>
      <c r="E47" s="72"/>
      <c r="F47" s="72"/>
      <c r="G47" s="72"/>
    </row>
    <row r="48" spans="1:8" ht="18.75" x14ac:dyDescent="0.3">
      <c r="A48" s="46" t="s">
        <v>57</v>
      </c>
      <c r="B48" s="47" t="s">
        <v>58</v>
      </c>
      <c r="C48" s="73" t="s">
        <v>12</v>
      </c>
      <c r="D48" s="73"/>
      <c r="E48" s="73"/>
      <c r="F48" s="38">
        <v>0.1</v>
      </c>
      <c r="G48" s="39"/>
      <c r="H48" s="40"/>
    </row>
    <row r="49" spans="1:8" ht="24.75" x14ac:dyDescent="0.25">
      <c r="A49" s="31">
        <v>4.0999999999999996</v>
      </c>
      <c r="B49" s="32" t="s">
        <v>59</v>
      </c>
      <c r="C49" s="31">
        <v>10</v>
      </c>
      <c r="D49" s="31">
        <v>0</v>
      </c>
      <c r="E49" s="31">
        <v>3</v>
      </c>
      <c r="F49" s="31">
        <v>7</v>
      </c>
      <c r="G49" s="31">
        <v>10</v>
      </c>
      <c r="H49" s="42"/>
    </row>
    <row r="50" spans="1:8" x14ac:dyDescent="0.25">
      <c r="A50" s="31">
        <v>4.2</v>
      </c>
      <c r="B50" s="32" t="s">
        <v>61</v>
      </c>
      <c r="C50" s="76"/>
      <c r="D50" s="77"/>
      <c r="E50" s="77"/>
      <c r="F50" s="77"/>
      <c r="G50" s="77"/>
      <c r="H50" s="78"/>
    </row>
    <row r="51" spans="1:8" x14ac:dyDescent="0.25">
      <c r="A51" s="31" t="s">
        <v>66</v>
      </c>
      <c r="B51" s="32" t="s">
        <v>62</v>
      </c>
      <c r="C51" s="31">
        <v>3</v>
      </c>
      <c r="D51" s="31">
        <v>0</v>
      </c>
      <c r="E51" s="31">
        <v>1</v>
      </c>
      <c r="F51" s="31">
        <v>2</v>
      </c>
      <c r="G51" s="31">
        <v>3</v>
      </c>
      <c r="H51" s="42"/>
    </row>
    <row r="52" spans="1:8" x14ac:dyDescent="0.25">
      <c r="A52" s="31" t="s">
        <v>67</v>
      </c>
      <c r="B52" s="32" t="s">
        <v>65</v>
      </c>
      <c r="C52" s="31">
        <v>3</v>
      </c>
      <c r="D52" s="31">
        <v>0</v>
      </c>
      <c r="E52" s="31">
        <v>1</v>
      </c>
      <c r="F52" s="31">
        <v>2</v>
      </c>
      <c r="G52" s="31">
        <v>3</v>
      </c>
      <c r="H52" s="42"/>
    </row>
    <row r="53" spans="1:8" x14ac:dyDescent="0.25">
      <c r="A53" s="31" t="s">
        <v>68</v>
      </c>
      <c r="B53" s="32" t="s">
        <v>63</v>
      </c>
      <c r="C53" s="31">
        <v>3</v>
      </c>
      <c r="D53" s="31">
        <v>0</v>
      </c>
      <c r="E53" s="31">
        <v>1</v>
      </c>
      <c r="F53" s="31">
        <v>2</v>
      </c>
      <c r="G53" s="31">
        <v>3</v>
      </c>
      <c r="H53" s="42"/>
    </row>
    <row r="54" spans="1:8" x14ac:dyDescent="0.25">
      <c r="A54" s="31" t="s">
        <v>69</v>
      </c>
      <c r="B54" s="32" t="s">
        <v>64</v>
      </c>
      <c r="C54" s="31">
        <v>3</v>
      </c>
      <c r="D54" s="31">
        <v>0</v>
      </c>
      <c r="E54" s="31">
        <v>1</v>
      </c>
      <c r="F54" s="31">
        <v>2</v>
      </c>
      <c r="G54" s="31">
        <v>3</v>
      </c>
      <c r="H54" s="42"/>
    </row>
    <row r="55" spans="1:8" ht="24.75" x14ac:dyDescent="0.25">
      <c r="A55" s="31">
        <v>4.3</v>
      </c>
      <c r="B55" s="32" t="s">
        <v>60</v>
      </c>
      <c r="C55" s="31">
        <v>5</v>
      </c>
      <c r="D55" s="31">
        <v>0</v>
      </c>
      <c r="E55" s="31">
        <v>1</v>
      </c>
      <c r="F55" s="31">
        <v>3</v>
      </c>
      <c r="G55" s="31">
        <v>5</v>
      </c>
      <c r="H55" s="42"/>
    </row>
    <row r="56" spans="1:8" ht="36.75" x14ac:dyDescent="0.25">
      <c r="A56" s="31">
        <v>4.4000000000000004</v>
      </c>
      <c r="B56" s="32" t="s">
        <v>70</v>
      </c>
      <c r="C56" s="31">
        <v>15</v>
      </c>
      <c r="D56" s="41">
        <v>0</v>
      </c>
      <c r="E56" s="41">
        <v>5</v>
      </c>
      <c r="F56" s="31">
        <v>10</v>
      </c>
      <c r="G56" s="31">
        <v>15</v>
      </c>
      <c r="H56" s="42"/>
    </row>
    <row r="57" spans="1:8" x14ac:dyDescent="0.25">
      <c r="A57" s="31">
        <v>4.5</v>
      </c>
      <c r="B57" s="32" t="s">
        <v>71</v>
      </c>
      <c r="C57" s="76"/>
      <c r="D57" s="77"/>
      <c r="E57" s="77"/>
      <c r="F57" s="77"/>
      <c r="G57" s="77"/>
      <c r="H57" s="78"/>
    </row>
    <row r="58" spans="1:8" x14ac:dyDescent="0.25">
      <c r="A58" s="31" t="s">
        <v>77</v>
      </c>
      <c r="B58" s="32" t="s">
        <v>72</v>
      </c>
      <c r="C58" s="31">
        <v>3</v>
      </c>
      <c r="D58" s="31">
        <v>0</v>
      </c>
      <c r="E58" s="31">
        <v>1</v>
      </c>
      <c r="F58" s="31">
        <v>2</v>
      </c>
      <c r="G58" s="31">
        <v>3</v>
      </c>
      <c r="H58" s="42"/>
    </row>
    <row r="59" spans="1:8" x14ac:dyDescent="0.25">
      <c r="A59" s="31" t="s">
        <v>78</v>
      </c>
      <c r="B59" s="32" t="s">
        <v>73</v>
      </c>
      <c r="C59" s="31">
        <v>3</v>
      </c>
      <c r="D59" s="31">
        <v>0</v>
      </c>
      <c r="E59" s="31">
        <v>1</v>
      </c>
      <c r="F59" s="31">
        <v>2</v>
      </c>
      <c r="G59" s="31">
        <v>3</v>
      </c>
      <c r="H59" s="42"/>
    </row>
    <row r="60" spans="1:8" x14ac:dyDescent="0.25">
      <c r="A60" s="31" t="s">
        <v>79</v>
      </c>
      <c r="B60" s="32" t="s">
        <v>75</v>
      </c>
      <c r="C60" s="31">
        <v>3</v>
      </c>
      <c r="D60" s="31">
        <v>0</v>
      </c>
      <c r="E60" s="31">
        <v>1</v>
      </c>
      <c r="F60" s="31">
        <v>2</v>
      </c>
      <c r="G60" s="31">
        <v>3</v>
      </c>
      <c r="H60" s="42"/>
    </row>
    <row r="61" spans="1:8" x14ac:dyDescent="0.25">
      <c r="A61" s="31" t="s">
        <v>80</v>
      </c>
      <c r="B61" s="32" t="s">
        <v>74</v>
      </c>
      <c r="C61" s="31">
        <v>3</v>
      </c>
      <c r="D61" s="31">
        <v>0</v>
      </c>
      <c r="E61" s="31">
        <v>1</v>
      </c>
      <c r="F61" s="31">
        <v>2</v>
      </c>
      <c r="G61" s="31">
        <v>3</v>
      </c>
      <c r="H61" s="42"/>
    </row>
    <row r="62" spans="1:8" ht="24.75" x14ac:dyDescent="0.25">
      <c r="A62" s="31" t="s">
        <v>81</v>
      </c>
      <c r="B62" s="32" t="s">
        <v>87</v>
      </c>
      <c r="C62" s="31">
        <v>3</v>
      </c>
      <c r="D62" s="31">
        <v>0</v>
      </c>
      <c r="E62" s="31">
        <v>1</v>
      </c>
      <c r="F62" s="31">
        <v>2</v>
      </c>
      <c r="G62" s="31">
        <v>3</v>
      </c>
      <c r="H62" s="42"/>
    </row>
    <row r="63" spans="1:8" x14ac:dyDescent="0.25">
      <c r="A63" s="31" t="s">
        <v>86</v>
      </c>
      <c r="B63" s="32" t="s">
        <v>76</v>
      </c>
      <c r="C63" s="31">
        <v>3</v>
      </c>
      <c r="D63" s="31">
        <v>0</v>
      </c>
      <c r="E63" s="31">
        <v>1</v>
      </c>
      <c r="F63" s="31">
        <v>2</v>
      </c>
      <c r="G63" s="31">
        <v>3</v>
      </c>
      <c r="H63" s="42"/>
    </row>
    <row r="64" spans="1:8" ht="24.75" x14ac:dyDescent="0.25">
      <c r="A64" s="31">
        <v>4.5999999999999996</v>
      </c>
      <c r="B64" s="32" t="s">
        <v>82</v>
      </c>
      <c r="C64" s="31">
        <v>10</v>
      </c>
      <c r="D64" s="31">
        <v>0</v>
      </c>
      <c r="E64" s="31">
        <v>3</v>
      </c>
      <c r="F64" s="31">
        <v>7</v>
      </c>
      <c r="G64" s="31">
        <v>10</v>
      </c>
      <c r="H64" s="42"/>
    </row>
    <row r="65" spans="1:8" ht="24.75" x14ac:dyDescent="0.25">
      <c r="A65" s="31">
        <v>4.7</v>
      </c>
      <c r="B65" s="32" t="s">
        <v>83</v>
      </c>
      <c r="C65" s="31">
        <v>10</v>
      </c>
      <c r="D65" s="31">
        <v>0</v>
      </c>
      <c r="E65" s="31">
        <v>3</v>
      </c>
      <c r="F65" s="31">
        <v>7</v>
      </c>
      <c r="G65" s="31">
        <v>10</v>
      </c>
      <c r="H65" s="42"/>
    </row>
    <row r="66" spans="1:8" ht="24.75" x14ac:dyDescent="0.25">
      <c r="A66" s="31">
        <v>4.8</v>
      </c>
      <c r="B66" s="32" t="s">
        <v>85</v>
      </c>
      <c r="C66" s="31">
        <v>10</v>
      </c>
      <c r="D66" s="31">
        <v>0</v>
      </c>
      <c r="E66" s="31">
        <v>3</v>
      </c>
      <c r="F66" s="31">
        <v>7</v>
      </c>
      <c r="G66" s="31">
        <v>10</v>
      </c>
      <c r="H66" s="42"/>
    </row>
    <row r="67" spans="1:8" x14ac:dyDescent="0.25">
      <c r="A67" s="31">
        <v>4.9000000000000004</v>
      </c>
      <c r="B67" s="32" t="s">
        <v>84</v>
      </c>
      <c r="C67" s="31">
        <v>10</v>
      </c>
      <c r="D67" s="31">
        <v>0</v>
      </c>
      <c r="E67" s="31">
        <v>3</v>
      </c>
      <c r="F67" s="31">
        <v>7</v>
      </c>
      <c r="G67" s="31">
        <v>10</v>
      </c>
      <c r="H67" s="42"/>
    </row>
    <row r="68" spans="1:8" x14ac:dyDescent="0.25">
      <c r="A68" s="5"/>
      <c r="B68" s="7" t="s">
        <v>116</v>
      </c>
      <c r="C68" s="4">
        <f>SUM(C49:C67)</f>
        <v>100</v>
      </c>
      <c r="D68" s="4"/>
      <c r="E68" s="4"/>
      <c r="F68" s="4"/>
      <c r="G68" s="4"/>
      <c r="H68" s="4">
        <f>SUM(H49:H67)</f>
        <v>0</v>
      </c>
    </row>
    <row r="69" spans="1:8" ht="101.25" customHeight="1" x14ac:dyDescent="0.25">
      <c r="A69" s="72" t="s">
        <v>47</v>
      </c>
      <c r="B69" s="72"/>
      <c r="C69" s="72"/>
      <c r="D69" s="72"/>
      <c r="E69" s="72"/>
      <c r="F69" s="72"/>
      <c r="G69" s="72"/>
    </row>
    <row r="70" spans="1:8" ht="18.75" x14ac:dyDescent="0.3">
      <c r="A70" s="46" t="s">
        <v>88</v>
      </c>
      <c r="B70" s="47" t="s">
        <v>89</v>
      </c>
      <c r="C70" s="73" t="s">
        <v>12</v>
      </c>
      <c r="D70" s="73"/>
      <c r="E70" s="73"/>
      <c r="F70" s="38">
        <v>0.1</v>
      </c>
      <c r="G70" s="39"/>
      <c r="H70" s="40"/>
    </row>
    <row r="71" spans="1:8" ht="24.75" x14ac:dyDescent="0.25">
      <c r="A71" s="31">
        <v>5.0999999999999996</v>
      </c>
      <c r="B71" s="32" t="s">
        <v>90</v>
      </c>
      <c r="C71" s="41">
        <v>20</v>
      </c>
      <c r="D71" s="41">
        <v>0</v>
      </c>
      <c r="E71" s="41">
        <v>7</v>
      </c>
      <c r="F71" s="31">
        <v>15</v>
      </c>
      <c r="G71" s="31">
        <v>20</v>
      </c>
      <c r="H71" s="42"/>
    </row>
    <row r="72" spans="1:8" ht="24.75" x14ac:dyDescent="0.25">
      <c r="A72" s="31">
        <v>5.2</v>
      </c>
      <c r="B72" s="32" t="s">
        <v>113</v>
      </c>
      <c r="C72" s="76"/>
      <c r="D72" s="77"/>
      <c r="E72" s="77"/>
      <c r="F72" s="77"/>
      <c r="G72" s="77"/>
      <c r="H72" s="78"/>
    </row>
    <row r="73" spans="1:8" x14ac:dyDescent="0.25">
      <c r="A73" s="31" t="s">
        <v>95</v>
      </c>
      <c r="B73" s="32" t="s">
        <v>91</v>
      </c>
      <c r="C73" s="31">
        <v>5</v>
      </c>
      <c r="D73" s="31">
        <v>0</v>
      </c>
      <c r="E73" s="31">
        <v>1</v>
      </c>
      <c r="F73" s="31">
        <v>3</v>
      </c>
      <c r="G73" s="31">
        <v>5</v>
      </c>
      <c r="H73" s="42"/>
    </row>
    <row r="74" spans="1:8" x14ac:dyDescent="0.25">
      <c r="A74" s="31" t="s">
        <v>96</v>
      </c>
      <c r="B74" s="32" t="s">
        <v>114</v>
      </c>
      <c r="C74" s="31">
        <v>5</v>
      </c>
      <c r="D74" s="31">
        <v>0</v>
      </c>
      <c r="E74" s="31">
        <v>1</v>
      </c>
      <c r="F74" s="31">
        <v>3</v>
      </c>
      <c r="G74" s="31">
        <v>5</v>
      </c>
      <c r="H74" s="42"/>
    </row>
    <row r="75" spans="1:8" x14ac:dyDescent="0.25">
      <c r="A75" s="31" t="s">
        <v>97</v>
      </c>
      <c r="B75" s="32" t="s">
        <v>92</v>
      </c>
      <c r="C75" s="31">
        <v>10</v>
      </c>
      <c r="D75" s="31">
        <v>0</v>
      </c>
      <c r="E75" s="31">
        <v>3</v>
      </c>
      <c r="F75" s="31">
        <v>7</v>
      </c>
      <c r="G75" s="31">
        <v>10</v>
      </c>
      <c r="H75" s="42"/>
    </row>
    <row r="76" spans="1:8" x14ac:dyDescent="0.25">
      <c r="A76" s="31" t="s">
        <v>98</v>
      </c>
      <c r="B76" s="32" t="s">
        <v>93</v>
      </c>
      <c r="C76" s="31">
        <v>5</v>
      </c>
      <c r="D76" s="31">
        <v>0</v>
      </c>
      <c r="E76" s="31">
        <v>1</v>
      </c>
      <c r="F76" s="31">
        <v>3</v>
      </c>
      <c r="G76" s="31">
        <v>5</v>
      </c>
      <c r="H76" s="42"/>
    </row>
    <row r="77" spans="1:8" x14ac:dyDescent="0.25">
      <c r="A77" s="31" t="s">
        <v>115</v>
      </c>
      <c r="B77" s="32" t="s">
        <v>94</v>
      </c>
      <c r="C77" s="31">
        <v>5</v>
      </c>
      <c r="D77" s="31">
        <v>0</v>
      </c>
      <c r="E77" s="31">
        <v>1</v>
      </c>
      <c r="F77" s="31">
        <v>3</v>
      </c>
      <c r="G77" s="31">
        <v>5</v>
      </c>
      <c r="H77" s="42"/>
    </row>
    <row r="78" spans="1:8" x14ac:dyDescent="0.25">
      <c r="A78" s="31">
        <v>5.3</v>
      </c>
      <c r="B78" s="32" t="s">
        <v>100</v>
      </c>
      <c r="C78" s="76"/>
      <c r="D78" s="77"/>
      <c r="E78" s="77"/>
      <c r="F78" s="77"/>
      <c r="G78" s="77"/>
      <c r="H78" s="78"/>
    </row>
    <row r="79" spans="1:8" ht="24.75" x14ac:dyDescent="0.25">
      <c r="A79" s="31" t="s">
        <v>102</v>
      </c>
      <c r="B79" s="32" t="s">
        <v>101</v>
      </c>
      <c r="C79" s="31">
        <v>10</v>
      </c>
      <c r="D79" s="31">
        <v>0</v>
      </c>
      <c r="E79" s="31">
        <v>3</v>
      </c>
      <c r="F79" s="31">
        <v>7</v>
      </c>
      <c r="G79" s="31">
        <v>10</v>
      </c>
      <c r="H79" s="42"/>
    </row>
    <row r="80" spans="1:8" x14ac:dyDescent="0.25">
      <c r="A80" s="31" t="s">
        <v>103</v>
      </c>
      <c r="B80" s="32" t="s">
        <v>99</v>
      </c>
      <c r="C80" s="31">
        <v>5</v>
      </c>
      <c r="D80" s="31">
        <v>0</v>
      </c>
      <c r="E80" s="31">
        <v>1</v>
      </c>
      <c r="F80" s="31">
        <v>3</v>
      </c>
      <c r="G80" s="31">
        <v>5</v>
      </c>
      <c r="H80" s="42"/>
    </row>
    <row r="81" spans="1:8" ht="24.75" x14ac:dyDescent="0.25">
      <c r="A81" s="31" t="s">
        <v>104</v>
      </c>
      <c r="B81" s="32" t="s">
        <v>173</v>
      </c>
      <c r="C81" s="31">
        <v>5</v>
      </c>
      <c r="D81" s="31">
        <v>0</v>
      </c>
      <c r="E81" s="31">
        <v>1</v>
      </c>
      <c r="F81" s="31">
        <v>3</v>
      </c>
      <c r="G81" s="31">
        <v>5</v>
      </c>
      <c r="H81" s="42"/>
    </row>
    <row r="82" spans="1:8" ht="24.75" x14ac:dyDescent="0.25">
      <c r="A82" s="31">
        <v>5.4</v>
      </c>
      <c r="B82" s="32" t="s">
        <v>105</v>
      </c>
      <c r="C82" s="76"/>
      <c r="D82" s="77"/>
      <c r="E82" s="77"/>
      <c r="F82" s="77"/>
      <c r="G82" s="77"/>
      <c r="H82" s="78"/>
    </row>
    <row r="83" spans="1:8" x14ac:dyDescent="0.25">
      <c r="A83" s="31" t="s">
        <v>107</v>
      </c>
      <c r="B83" s="32" t="s">
        <v>72</v>
      </c>
      <c r="C83" s="31">
        <v>5</v>
      </c>
      <c r="D83" s="31">
        <v>0</v>
      </c>
      <c r="E83" s="31">
        <v>1</v>
      </c>
      <c r="F83" s="31">
        <v>3</v>
      </c>
      <c r="G83" s="31">
        <v>5</v>
      </c>
      <c r="H83" s="42"/>
    </row>
    <row r="84" spans="1:8" x14ac:dyDescent="0.25">
      <c r="A84" s="31" t="s">
        <v>108</v>
      </c>
      <c r="B84" s="32" t="s">
        <v>73</v>
      </c>
      <c r="C84" s="31">
        <v>5</v>
      </c>
      <c r="D84" s="31">
        <v>0</v>
      </c>
      <c r="E84" s="31">
        <v>1</v>
      </c>
      <c r="F84" s="31">
        <v>3</v>
      </c>
      <c r="G84" s="31">
        <v>5</v>
      </c>
      <c r="H84" s="42"/>
    </row>
    <row r="85" spans="1:8" ht="24.75" x14ac:dyDescent="0.25">
      <c r="A85" s="31" t="s">
        <v>109</v>
      </c>
      <c r="B85" s="32" t="s">
        <v>106</v>
      </c>
      <c r="C85" s="31">
        <v>5</v>
      </c>
      <c r="D85" s="31">
        <v>0</v>
      </c>
      <c r="E85" s="31">
        <v>1</v>
      </c>
      <c r="F85" s="31">
        <v>3</v>
      </c>
      <c r="G85" s="31">
        <v>5</v>
      </c>
      <c r="H85" s="42"/>
    </row>
    <row r="86" spans="1:8" x14ac:dyDescent="0.25">
      <c r="A86" s="31" t="s">
        <v>110</v>
      </c>
      <c r="B86" s="32" t="s">
        <v>74</v>
      </c>
      <c r="C86" s="31">
        <v>5</v>
      </c>
      <c r="D86" s="31">
        <v>0</v>
      </c>
      <c r="E86" s="31">
        <v>1</v>
      </c>
      <c r="F86" s="31">
        <v>3</v>
      </c>
      <c r="G86" s="31">
        <v>5</v>
      </c>
      <c r="H86" s="42"/>
    </row>
    <row r="87" spans="1:8" ht="24.75" x14ac:dyDescent="0.25">
      <c r="A87" s="31" t="s">
        <v>111</v>
      </c>
      <c r="B87" s="32" t="s">
        <v>87</v>
      </c>
      <c r="C87" s="31">
        <v>5</v>
      </c>
      <c r="D87" s="31">
        <v>0</v>
      </c>
      <c r="E87" s="31">
        <v>1</v>
      </c>
      <c r="F87" s="31">
        <v>3</v>
      </c>
      <c r="G87" s="31">
        <v>5</v>
      </c>
      <c r="H87" s="42"/>
    </row>
    <row r="88" spans="1:8" x14ac:dyDescent="0.25">
      <c r="A88" s="31" t="s">
        <v>112</v>
      </c>
      <c r="B88" s="32" t="s">
        <v>76</v>
      </c>
      <c r="C88" s="31">
        <v>5</v>
      </c>
      <c r="D88" s="31">
        <v>0</v>
      </c>
      <c r="E88" s="31">
        <v>1</v>
      </c>
      <c r="F88" s="31">
        <v>3</v>
      </c>
      <c r="G88" s="31">
        <v>5</v>
      </c>
      <c r="H88" s="42"/>
    </row>
    <row r="89" spans="1:8" x14ac:dyDescent="0.25">
      <c r="A89" s="5"/>
      <c r="B89" s="7" t="s">
        <v>116</v>
      </c>
      <c r="C89" s="4">
        <f>SUM(C71:C88)</f>
        <v>100</v>
      </c>
      <c r="D89" s="4"/>
      <c r="E89" s="4"/>
      <c r="F89" s="4"/>
      <c r="G89" s="4"/>
      <c r="H89" s="4">
        <f>SUM(H71:H88)</f>
        <v>0</v>
      </c>
    </row>
    <row r="90" spans="1:8" ht="101.25" customHeight="1" x14ac:dyDescent="0.25">
      <c r="A90" s="72" t="s">
        <v>47</v>
      </c>
      <c r="B90" s="72"/>
      <c r="C90" s="72"/>
      <c r="D90" s="72"/>
      <c r="E90" s="72"/>
      <c r="F90" s="72"/>
      <c r="G90" s="72"/>
    </row>
    <row r="91" spans="1:8" ht="18.75" x14ac:dyDescent="0.3">
      <c r="A91" s="46" t="s">
        <v>117</v>
      </c>
      <c r="B91" s="47" t="s">
        <v>118</v>
      </c>
      <c r="C91" s="73" t="s">
        <v>12</v>
      </c>
      <c r="D91" s="73"/>
      <c r="E91" s="73"/>
      <c r="F91" s="38">
        <v>0.15</v>
      </c>
      <c r="G91" s="39"/>
      <c r="H91" s="40"/>
    </row>
    <row r="92" spans="1:8" ht="24.75" x14ac:dyDescent="0.25">
      <c r="A92" s="31">
        <v>6.1</v>
      </c>
      <c r="B92" s="32" t="s">
        <v>128</v>
      </c>
      <c r="C92" s="31">
        <v>10</v>
      </c>
      <c r="D92" s="31">
        <v>0</v>
      </c>
      <c r="E92" s="31">
        <v>3</v>
      </c>
      <c r="F92" s="31">
        <v>7</v>
      </c>
      <c r="G92" s="31">
        <v>10</v>
      </c>
      <c r="H92" s="42"/>
    </row>
    <row r="93" spans="1:8" x14ac:dyDescent="0.25">
      <c r="A93" s="31">
        <v>6.2</v>
      </c>
      <c r="B93" s="32" t="s">
        <v>119</v>
      </c>
      <c r="C93" s="31">
        <v>10</v>
      </c>
      <c r="D93" s="31">
        <v>0</v>
      </c>
      <c r="E93" s="31">
        <v>3</v>
      </c>
      <c r="F93" s="31">
        <v>7</v>
      </c>
      <c r="G93" s="31">
        <v>10</v>
      </c>
      <c r="H93" s="42"/>
    </row>
    <row r="94" spans="1:8" ht="24.75" x14ac:dyDescent="0.25">
      <c r="A94" s="31">
        <v>6.3</v>
      </c>
      <c r="B94" s="32" t="s">
        <v>120</v>
      </c>
      <c r="C94" s="31">
        <v>15</v>
      </c>
      <c r="D94" s="41">
        <v>0</v>
      </c>
      <c r="E94" s="41">
        <v>5</v>
      </c>
      <c r="F94" s="31">
        <v>10</v>
      </c>
      <c r="G94" s="31">
        <v>15</v>
      </c>
      <c r="H94" s="42"/>
    </row>
    <row r="95" spans="1:8" ht="24.75" x14ac:dyDescent="0.25">
      <c r="A95" s="31">
        <v>6.4</v>
      </c>
      <c r="B95" s="32" t="s">
        <v>137</v>
      </c>
      <c r="C95" s="31">
        <v>10</v>
      </c>
      <c r="D95" s="31">
        <v>0</v>
      </c>
      <c r="E95" s="31">
        <v>3</v>
      </c>
      <c r="F95" s="31">
        <v>7</v>
      </c>
      <c r="G95" s="31">
        <v>10</v>
      </c>
      <c r="H95" s="42"/>
    </row>
    <row r="96" spans="1:8" ht="24.75" x14ac:dyDescent="0.25">
      <c r="A96" s="31">
        <v>6.5</v>
      </c>
      <c r="B96" s="32" t="s">
        <v>121</v>
      </c>
      <c r="C96" s="31">
        <v>10</v>
      </c>
      <c r="D96" s="31">
        <v>0</v>
      </c>
      <c r="E96" s="31">
        <v>3</v>
      </c>
      <c r="F96" s="31">
        <v>7</v>
      </c>
      <c r="G96" s="31">
        <v>10</v>
      </c>
      <c r="H96" s="42"/>
    </row>
    <row r="97" spans="1:8" ht="24.75" x14ac:dyDescent="0.25">
      <c r="A97" s="31">
        <v>6.6</v>
      </c>
      <c r="B97" s="32" t="s">
        <v>122</v>
      </c>
      <c r="C97" s="31">
        <v>5</v>
      </c>
      <c r="D97" s="31">
        <v>0</v>
      </c>
      <c r="E97" s="31">
        <v>1</v>
      </c>
      <c r="F97" s="31">
        <v>3</v>
      </c>
      <c r="G97" s="31">
        <v>5</v>
      </c>
      <c r="H97" s="42"/>
    </row>
    <row r="98" spans="1:8" ht="24.75" x14ac:dyDescent="0.25">
      <c r="A98" s="31">
        <v>6.7</v>
      </c>
      <c r="B98" s="32" t="s">
        <v>123</v>
      </c>
      <c r="C98" s="31">
        <v>5</v>
      </c>
      <c r="D98" s="31">
        <v>0</v>
      </c>
      <c r="E98" s="31">
        <v>1</v>
      </c>
      <c r="F98" s="31">
        <v>3</v>
      </c>
      <c r="G98" s="31">
        <v>5</v>
      </c>
      <c r="H98" s="42"/>
    </row>
    <row r="99" spans="1:8" ht="24.75" x14ac:dyDescent="0.25">
      <c r="A99" s="31">
        <v>6.8</v>
      </c>
      <c r="B99" s="32" t="s">
        <v>124</v>
      </c>
      <c r="C99" s="31">
        <v>15</v>
      </c>
      <c r="D99" s="41">
        <v>0</v>
      </c>
      <c r="E99" s="41">
        <v>5</v>
      </c>
      <c r="F99" s="31">
        <v>10</v>
      </c>
      <c r="G99" s="31">
        <v>15</v>
      </c>
      <c r="H99" s="42"/>
    </row>
    <row r="100" spans="1:8" ht="24.75" x14ac:dyDescent="0.25">
      <c r="A100" s="31">
        <v>6.9</v>
      </c>
      <c r="B100" s="32" t="s">
        <v>125</v>
      </c>
      <c r="C100" s="31">
        <v>10</v>
      </c>
      <c r="D100" s="31">
        <v>0</v>
      </c>
      <c r="E100" s="31">
        <v>3</v>
      </c>
      <c r="F100" s="31">
        <v>7</v>
      </c>
      <c r="G100" s="31">
        <v>10</v>
      </c>
      <c r="H100" s="42"/>
    </row>
    <row r="101" spans="1:8" ht="24.75" x14ac:dyDescent="0.25">
      <c r="A101" s="43">
        <v>6.1</v>
      </c>
      <c r="B101" s="32" t="s">
        <v>126</v>
      </c>
      <c r="C101" s="31">
        <v>5</v>
      </c>
      <c r="D101" s="31">
        <v>0</v>
      </c>
      <c r="E101" s="31">
        <v>1</v>
      </c>
      <c r="F101" s="31">
        <v>3</v>
      </c>
      <c r="G101" s="31">
        <v>5</v>
      </c>
      <c r="H101" s="42"/>
    </row>
    <row r="102" spans="1:8" ht="36.75" x14ac:dyDescent="0.25">
      <c r="A102" s="31">
        <v>6.11</v>
      </c>
      <c r="B102" s="32" t="s">
        <v>127</v>
      </c>
      <c r="C102" s="31">
        <v>5</v>
      </c>
      <c r="D102" s="31">
        <v>0</v>
      </c>
      <c r="E102" s="31">
        <v>1</v>
      </c>
      <c r="F102" s="31">
        <v>3</v>
      </c>
      <c r="G102" s="31">
        <v>5</v>
      </c>
      <c r="H102" s="42"/>
    </row>
    <row r="103" spans="1:8" x14ac:dyDescent="0.25">
      <c r="A103" s="5"/>
      <c r="B103" s="7" t="s">
        <v>116</v>
      </c>
      <c r="C103" s="4">
        <f>SUM(C92:C102)</f>
        <v>100</v>
      </c>
      <c r="D103" s="4"/>
      <c r="E103" s="4"/>
      <c r="F103" s="4"/>
      <c r="G103" s="4"/>
      <c r="H103" s="4">
        <f>SUM(H92:H102)</f>
        <v>0</v>
      </c>
    </row>
    <row r="104" spans="1:8" ht="101.25" customHeight="1" x14ac:dyDescent="0.25">
      <c r="A104" s="72" t="s">
        <v>47</v>
      </c>
      <c r="B104" s="72"/>
      <c r="C104" s="72"/>
      <c r="D104" s="72"/>
      <c r="E104" s="72"/>
      <c r="F104" s="72"/>
      <c r="G104" s="72"/>
    </row>
    <row r="105" spans="1:8" ht="18.75" x14ac:dyDescent="0.3">
      <c r="A105" s="46" t="s">
        <v>129</v>
      </c>
      <c r="B105" s="47" t="s">
        <v>130</v>
      </c>
      <c r="C105" s="73" t="s">
        <v>12</v>
      </c>
      <c r="D105" s="73"/>
      <c r="E105" s="73"/>
      <c r="F105" s="38">
        <v>0.16</v>
      </c>
      <c r="G105" s="39"/>
      <c r="H105" s="40"/>
    </row>
    <row r="106" spans="1:8" ht="24.75" x14ac:dyDescent="0.25">
      <c r="A106" s="31">
        <v>7.1</v>
      </c>
      <c r="B106" s="32" t="s">
        <v>131</v>
      </c>
      <c r="C106" s="75"/>
      <c r="D106" s="75"/>
      <c r="E106" s="75"/>
      <c r="F106" s="75"/>
      <c r="G106" s="75"/>
      <c r="H106" s="75"/>
    </row>
    <row r="107" spans="1:8" ht="24.75" x14ac:dyDescent="0.25">
      <c r="A107" s="31" t="s">
        <v>136</v>
      </c>
      <c r="B107" s="32" t="s">
        <v>132</v>
      </c>
      <c r="C107" s="31">
        <v>10</v>
      </c>
      <c r="D107" s="31">
        <v>0</v>
      </c>
      <c r="E107" s="31">
        <v>3</v>
      </c>
      <c r="F107" s="31">
        <v>7</v>
      </c>
      <c r="G107" s="31">
        <v>10</v>
      </c>
      <c r="H107" s="31"/>
    </row>
    <row r="108" spans="1:8" x14ac:dyDescent="0.25">
      <c r="A108" s="31" t="s">
        <v>138</v>
      </c>
      <c r="B108" s="32" t="s">
        <v>133</v>
      </c>
      <c r="C108" s="31">
        <v>5</v>
      </c>
      <c r="D108" s="31">
        <v>0</v>
      </c>
      <c r="E108" s="31">
        <v>1</v>
      </c>
      <c r="F108" s="31">
        <v>3</v>
      </c>
      <c r="G108" s="31">
        <v>5</v>
      </c>
      <c r="H108" s="31"/>
    </row>
    <row r="109" spans="1:8" ht="24.75" x14ac:dyDescent="0.25">
      <c r="A109" s="31" t="s">
        <v>139</v>
      </c>
      <c r="B109" s="32" t="s">
        <v>134</v>
      </c>
      <c r="C109" s="31">
        <v>10</v>
      </c>
      <c r="D109" s="31">
        <v>0</v>
      </c>
      <c r="E109" s="31">
        <v>3</v>
      </c>
      <c r="F109" s="31">
        <v>7</v>
      </c>
      <c r="G109" s="31">
        <v>10</v>
      </c>
      <c r="H109" s="31"/>
    </row>
    <row r="110" spans="1:8" x14ac:dyDescent="0.25">
      <c r="A110" s="31" t="s">
        <v>140</v>
      </c>
      <c r="B110" s="32" t="s">
        <v>135</v>
      </c>
      <c r="C110" s="31">
        <v>10</v>
      </c>
      <c r="D110" s="31">
        <v>0</v>
      </c>
      <c r="E110" s="31">
        <v>3</v>
      </c>
      <c r="F110" s="31">
        <v>7</v>
      </c>
      <c r="G110" s="31">
        <v>10</v>
      </c>
      <c r="H110" s="31"/>
    </row>
    <row r="111" spans="1:8" ht="24.75" x14ac:dyDescent="0.25">
      <c r="A111" s="31">
        <v>7.2</v>
      </c>
      <c r="B111" s="32" t="s">
        <v>145</v>
      </c>
      <c r="C111" s="31">
        <v>20</v>
      </c>
      <c r="D111" s="41">
        <v>0</v>
      </c>
      <c r="E111" s="41">
        <v>7</v>
      </c>
      <c r="F111" s="31">
        <v>15</v>
      </c>
      <c r="G111" s="31">
        <v>20</v>
      </c>
      <c r="H111" s="31"/>
    </row>
    <row r="112" spans="1:8" ht="24.75" x14ac:dyDescent="0.25">
      <c r="A112" s="31">
        <v>7.3</v>
      </c>
      <c r="B112" s="32" t="s">
        <v>142</v>
      </c>
      <c r="C112" s="31">
        <v>15</v>
      </c>
      <c r="D112" s="41">
        <v>0</v>
      </c>
      <c r="E112" s="41">
        <v>5</v>
      </c>
      <c r="F112" s="31">
        <v>10</v>
      </c>
      <c r="G112" s="31">
        <v>15</v>
      </c>
      <c r="H112" s="31"/>
    </row>
    <row r="113" spans="1:8" ht="24.75" x14ac:dyDescent="0.25">
      <c r="A113" s="31">
        <v>7.4</v>
      </c>
      <c r="B113" s="32" t="s">
        <v>141</v>
      </c>
      <c r="C113" s="31">
        <v>10</v>
      </c>
      <c r="D113" s="31">
        <v>0</v>
      </c>
      <c r="E113" s="31">
        <v>3</v>
      </c>
      <c r="F113" s="31">
        <v>7</v>
      </c>
      <c r="G113" s="31">
        <v>10</v>
      </c>
      <c r="H113" s="31"/>
    </row>
    <row r="114" spans="1:8" ht="29.25" customHeight="1" x14ac:dyDescent="0.25">
      <c r="A114" s="31">
        <v>7.5</v>
      </c>
      <c r="B114" s="32" t="s">
        <v>143</v>
      </c>
      <c r="C114" s="31">
        <v>10</v>
      </c>
      <c r="D114" s="31">
        <v>0</v>
      </c>
      <c r="E114" s="31">
        <v>3</v>
      </c>
      <c r="F114" s="31">
        <v>7</v>
      </c>
      <c r="G114" s="31">
        <v>10</v>
      </c>
      <c r="H114" s="31"/>
    </row>
    <row r="115" spans="1:8" ht="24.75" x14ac:dyDescent="0.25">
      <c r="A115" s="31">
        <v>7.6</v>
      </c>
      <c r="B115" s="32" t="s">
        <v>144</v>
      </c>
      <c r="C115" s="31">
        <v>10</v>
      </c>
      <c r="D115" s="31">
        <v>0</v>
      </c>
      <c r="E115" s="31">
        <v>3</v>
      </c>
      <c r="F115" s="31">
        <v>7</v>
      </c>
      <c r="G115" s="31">
        <v>10</v>
      </c>
      <c r="H115" s="31"/>
    </row>
    <row r="116" spans="1:8" x14ac:dyDescent="0.25">
      <c r="A116" s="5"/>
      <c r="B116" s="7" t="s">
        <v>116</v>
      </c>
      <c r="C116" s="4">
        <f>SUM(C106:C115)</f>
        <v>100</v>
      </c>
      <c r="D116" s="4"/>
      <c r="E116" s="4"/>
      <c r="F116" s="4"/>
      <c r="G116" s="4"/>
      <c r="H116" s="4">
        <f>SUM(H106:H115)</f>
        <v>0</v>
      </c>
    </row>
    <row r="117" spans="1:8" ht="135" customHeight="1" x14ac:dyDescent="0.25">
      <c r="A117" s="72" t="s">
        <v>47</v>
      </c>
      <c r="B117" s="72"/>
      <c r="C117" s="72"/>
      <c r="D117" s="72"/>
      <c r="E117" s="72"/>
      <c r="F117" s="72"/>
      <c r="G117" s="72"/>
    </row>
    <row r="118" spans="1:8" ht="18.75" x14ac:dyDescent="0.3">
      <c r="A118" s="46" t="s">
        <v>146</v>
      </c>
      <c r="B118" s="47" t="s">
        <v>147</v>
      </c>
      <c r="C118" s="73" t="s">
        <v>12</v>
      </c>
      <c r="D118" s="73"/>
      <c r="E118" s="73"/>
      <c r="F118" s="38">
        <v>0.15</v>
      </c>
      <c r="G118" s="39"/>
      <c r="H118" s="40"/>
    </row>
    <row r="119" spans="1:8" x14ac:dyDescent="0.25">
      <c r="A119" s="31">
        <v>8.1</v>
      </c>
      <c r="B119" s="32" t="s">
        <v>153</v>
      </c>
      <c r="C119" s="75"/>
      <c r="D119" s="75"/>
      <c r="E119" s="75"/>
      <c r="F119" s="75"/>
      <c r="G119" s="75"/>
      <c r="H119" s="75"/>
    </row>
    <row r="120" spans="1:8" x14ac:dyDescent="0.25">
      <c r="A120" s="31" t="s">
        <v>159</v>
      </c>
      <c r="B120" s="32" t="s">
        <v>155</v>
      </c>
      <c r="C120" s="31">
        <v>10</v>
      </c>
      <c r="D120" s="31">
        <v>0</v>
      </c>
      <c r="E120" s="31">
        <v>3</v>
      </c>
      <c r="F120" s="31">
        <v>7</v>
      </c>
      <c r="G120" s="31">
        <v>10</v>
      </c>
      <c r="H120" s="31"/>
    </row>
    <row r="121" spans="1:8" x14ac:dyDescent="0.25">
      <c r="A121" s="31" t="s">
        <v>160</v>
      </c>
      <c r="B121" s="32" t="s">
        <v>154</v>
      </c>
      <c r="C121" s="31">
        <v>10</v>
      </c>
      <c r="D121" s="31">
        <v>0</v>
      </c>
      <c r="E121" s="31">
        <v>3</v>
      </c>
      <c r="F121" s="31">
        <v>7</v>
      </c>
      <c r="G121" s="31">
        <v>10</v>
      </c>
      <c r="H121" s="31"/>
    </row>
    <row r="122" spans="1:8" ht="24.75" x14ac:dyDescent="0.25">
      <c r="A122" s="31" t="s">
        <v>161</v>
      </c>
      <c r="B122" s="32" t="s">
        <v>156</v>
      </c>
      <c r="C122" s="31">
        <v>10</v>
      </c>
      <c r="D122" s="31">
        <v>0</v>
      </c>
      <c r="E122" s="31">
        <v>3</v>
      </c>
      <c r="F122" s="31">
        <v>7</v>
      </c>
      <c r="G122" s="31">
        <v>10</v>
      </c>
      <c r="H122" s="31"/>
    </row>
    <row r="123" spans="1:8" x14ac:dyDescent="0.25">
      <c r="A123" s="31" t="s">
        <v>162</v>
      </c>
      <c r="B123" s="32" t="s">
        <v>157</v>
      </c>
      <c r="C123" s="31">
        <v>20</v>
      </c>
      <c r="D123" s="41">
        <v>0</v>
      </c>
      <c r="E123" s="41">
        <v>7</v>
      </c>
      <c r="F123" s="31">
        <v>15</v>
      </c>
      <c r="G123" s="31">
        <v>20</v>
      </c>
      <c r="H123" s="31"/>
    </row>
    <row r="124" spans="1:8" ht="24.75" x14ac:dyDescent="0.25">
      <c r="A124" s="31" t="s">
        <v>163</v>
      </c>
      <c r="B124" s="32" t="s">
        <v>158</v>
      </c>
      <c r="C124" s="31">
        <v>10</v>
      </c>
      <c r="D124" s="31">
        <v>0</v>
      </c>
      <c r="E124" s="31">
        <v>3</v>
      </c>
      <c r="F124" s="31">
        <v>7</v>
      </c>
      <c r="G124" s="31">
        <v>10</v>
      </c>
      <c r="H124" s="31"/>
    </row>
    <row r="125" spans="1:8" x14ac:dyDescent="0.25">
      <c r="A125" s="31">
        <v>8.1999999999999993</v>
      </c>
      <c r="B125" s="32" t="s">
        <v>165</v>
      </c>
      <c r="C125" s="75"/>
      <c r="D125" s="75"/>
      <c r="E125" s="75"/>
      <c r="F125" s="75"/>
      <c r="G125" s="75"/>
      <c r="H125" s="75"/>
    </row>
    <row r="126" spans="1:8" x14ac:dyDescent="0.25">
      <c r="A126" s="31" t="s">
        <v>169</v>
      </c>
      <c r="B126" s="32" t="s">
        <v>166</v>
      </c>
      <c r="C126" s="31">
        <v>10</v>
      </c>
      <c r="D126" s="31">
        <v>0</v>
      </c>
      <c r="E126" s="31">
        <v>3</v>
      </c>
      <c r="F126" s="31">
        <v>7</v>
      </c>
      <c r="G126" s="31">
        <v>10</v>
      </c>
      <c r="H126" s="31"/>
    </row>
    <row r="127" spans="1:8" x14ac:dyDescent="0.25">
      <c r="A127" s="31" t="s">
        <v>170</v>
      </c>
      <c r="B127" s="32" t="s">
        <v>167</v>
      </c>
      <c r="C127" s="31">
        <v>10</v>
      </c>
      <c r="D127" s="31">
        <v>0</v>
      </c>
      <c r="E127" s="31">
        <v>3</v>
      </c>
      <c r="F127" s="31">
        <v>7</v>
      </c>
      <c r="G127" s="31">
        <v>10</v>
      </c>
      <c r="H127" s="31"/>
    </row>
    <row r="128" spans="1:8" x14ac:dyDescent="0.25">
      <c r="A128" s="31" t="s">
        <v>171</v>
      </c>
      <c r="B128" s="32" t="s">
        <v>168</v>
      </c>
      <c r="C128" s="31">
        <v>10</v>
      </c>
      <c r="D128" s="31">
        <v>0</v>
      </c>
      <c r="E128" s="31">
        <v>3</v>
      </c>
      <c r="F128" s="31">
        <v>7</v>
      </c>
      <c r="G128" s="31">
        <v>10</v>
      </c>
      <c r="H128" s="31"/>
    </row>
    <row r="129" spans="1:8" ht="24.75" x14ac:dyDescent="0.25">
      <c r="A129" s="31">
        <v>8.3000000000000007</v>
      </c>
      <c r="B129" s="32" t="s">
        <v>164</v>
      </c>
      <c r="C129" s="31">
        <v>10</v>
      </c>
      <c r="D129" s="31">
        <v>0</v>
      </c>
      <c r="E129" s="31">
        <v>3</v>
      </c>
      <c r="F129" s="31">
        <v>7</v>
      </c>
      <c r="G129" s="31">
        <v>10</v>
      </c>
      <c r="H129" s="31"/>
    </row>
    <row r="130" spans="1:8" x14ac:dyDescent="0.25">
      <c r="A130" s="5"/>
      <c r="B130" s="7" t="s">
        <v>116</v>
      </c>
      <c r="C130" s="4">
        <f>SUM(C119:C129)</f>
        <v>100</v>
      </c>
      <c r="D130" s="4"/>
      <c r="E130" s="4"/>
      <c r="F130" s="4"/>
      <c r="G130" s="4"/>
      <c r="H130" s="4">
        <f>SUM(H119:H129)</f>
        <v>0</v>
      </c>
    </row>
    <row r="131" spans="1:8" ht="101.25" customHeight="1" x14ac:dyDescent="0.25">
      <c r="A131" s="72" t="s">
        <v>47</v>
      </c>
      <c r="B131" s="72"/>
      <c r="C131" s="72"/>
      <c r="D131" s="72"/>
      <c r="E131" s="72"/>
      <c r="F131" s="72"/>
      <c r="G131" s="72"/>
      <c r="H131" s="6"/>
    </row>
    <row r="132" spans="1:8" ht="18.75" x14ac:dyDescent="0.3">
      <c r="A132" s="46" t="s">
        <v>172</v>
      </c>
      <c r="B132" s="47" t="s">
        <v>174</v>
      </c>
      <c r="C132" s="73" t="s">
        <v>12</v>
      </c>
      <c r="D132" s="73"/>
      <c r="E132" s="73"/>
      <c r="F132" s="38">
        <v>0.08</v>
      </c>
      <c r="G132" s="39"/>
      <c r="H132" s="40"/>
    </row>
    <row r="133" spans="1:8" x14ac:dyDescent="0.25">
      <c r="A133" s="31">
        <v>9.1</v>
      </c>
      <c r="B133" s="32" t="s">
        <v>175</v>
      </c>
      <c r="C133" s="31">
        <v>10</v>
      </c>
      <c r="D133" s="31">
        <v>0</v>
      </c>
      <c r="E133" s="31">
        <v>3</v>
      </c>
      <c r="F133" s="31">
        <v>7</v>
      </c>
      <c r="G133" s="31">
        <v>10</v>
      </c>
      <c r="H133" s="31"/>
    </row>
    <row r="134" spans="1:8" x14ac:dyDescent="0.25">
      <c r="A134" s="31">
        <v>9.1999999999999993</v>
      </c>
      <c r="B134" s="32" t="s">
        <v>176</v>
      </c>
      <c r="C134" s="31">
        <v>10</v>
      </c>
      <c r="D134" s="31">
        <v>0</v>
      </c>
      <c r="E134" s="31">
        <v>3</v>
      </c>
      <c r="F134" s="31">
        <v>7</v>
      </c>
      <c r="G134" s="31">
        <v>10</v>
      </c>
      <c r="H134" s="31"/>
    </row>
    <row r="135" spans="1:8" ht="18" customHeight="1" x14ac:dyDescent="0.25">
      <c r="A135" s="31">
        <v>9.3000000000000007</v>
      </c>
      <c r="B135" s="32" t="s">
        <v>177</v>
      </c>
      <c r="C135" s="31">
        <v>10</v>
      </c>
      <c r="D135" s="31">
        <v>0</v>
      </c>
      <c r="E135" s="31">
        <v>3</v>
      </c>
      <c r="F135" s="31">
        <v>7</v>
      </c>
      <c r="G135" s="31">
        <v>10</v>
      </c>
      <c r="H135" s="31"/>
    </row>
    <row r="136" spans="1:8" x14ac:dyDescent="0.25">
      <c r="A136" s="31">
        <v>9.4</v>
      </c>
      <c r="B136" s="32" t="s">
        <v>178</v>
      </c>
      <c r="C136" s="31">
        <v>10</v>
      </c>
      <c r="D136" s="31">
        <v>0</v>
      </c>
      <c r="E136" s="31">
        <v>3</v>
      </c>
      <c r="F136" s="31">
        <v>7</v>
      </c>
      <c r="G136" s="31">
        <v>10</v>
      </c>
      <c r="H136" s="31"/>
    </row>
    <row r="137" spans="1:8" x14ac:dyDescent="0.25">
      <c r="A137" s="31">
        <v>9.5</v>
      </c>
      <c r="B137" s="32" t="s">
        <v>179</v>
      </c>
      <c r="C137" s="31">
        <v>10</v>
      </c>
      <c r="D137" s="31">
        <v>0</v>
      </c>
      <c r="E137" s="31">
        <v>3</v>
      </c>
      <c r="F137" s="31">
        <v>7</v>
      </c>
      <c r="G137" s="31">
        <v>10</v>
      </c>
      <c r="H137" s="42"/>
    </row>
    <row r="138" spans="1:8" x14ac:dyDescent="0.25">
      <c r="A138" s="31">
        <v>9.6</v>
      </c>
      <c r="B138" s="32" t="s">
        <v>180</v>
      </c>
      <c r="C138" s="75"/>
      <c r="D138" s="75"/>
      <c r="E138" s="75"/>
      <c r="F138" s="75"/>
      <c r="G138" s="75"/>
      <c r="H138" s="75"/>
    </row>
    <row r="139" spans="1:8" x14ac:dyDescent="0.25">
      <c r="A139" s="31" t="s">
        <v>186</v>
      </c>
      <c r="B139" s="32" t="s">
        <v>181</v>
      </c>
      <c r="C139" s="41">
        <v>15</v>
      </c>
      <c r="D139" s="41">
        <v>0</v>
      </c>
      <c r="E139" s="41">
        <v>5</v>
      </c>
      <c r="F139" s="31">
        <v>10</v>
      </c>
      <c r="G139" s="31">
        <v>15</v>
      </c>
      <c r="H139" s="42"/>
    </row>
    <row r="140" spans="1:8" x14ac:dyDescent="0.25">
      <c r="A140" s="31" t="s">
        <v>187</v>
      </c>
      <c r="B140" s="32" t="s">
        <v>182</v>
      </c>
      <c r="C140" s="41">
        <v>5</v>
      </c>
      <c r="D140" s="31">
        <v>0</v>
      </c>
      <c r="E140" s="31">
        <v>1</v>
      </c>
      <c r="F140" s="31">
        <v>3</v>
      </c>
      <c r="G140" s="31">
        <v>5</v>
      </c>
      <c r="H140" s="42"/>
    </row>
    <row r="141" spans="1:8" ht="24.75" x14ac:dyDescent="0.25">
      <c r="A141" s="31" t="s">
        <v>188</v>
      </c>
      <c r="B141" s="32" t="s">
        <v>183</v>
      </c>
      <c r="C141" s="41">
        <v>5</v>
      </c>
      <c r="D141" s="31">
        <v>0</v>
      </c>
      <c r="E141" s="31">
        <v>1</v>
      </c>
      <c r="F141" s="31">
        <v>3</v>
      </c>
      <c r="G141" s="31">
        <v>5</v>
      </c>
      <c r="H141" s="42"/>
    </row>
    <row r="142" spans="1:8" ht="24.75" x14ac:dyDescent="0.25">
      <c r="A142" s="31" t="s">
        <v>189</v>
      </c>
      <c r="B142" s="32" t="s">
        <v>184</v>
      </c>
      <c r="C142" s="41">
        <v>15</v>
      </c>
      <c r="D142" s="41">
        <v>0</v>
      </c>
      <c r="E142" s="41">
        <v>5</v>
      </c>
      <c r="F142" s="31">
        <v>10</v>
      </c>
      <c r="G142" s="31">
        <v>15</v>
      </c>
      <c r="H142" s="42"/>
    </row>
    <row r="143" spans="1:8" x14ac:dyDescent="0.25">
      <c r="A143" s="31" t="s">
        <v>190</v>
      </c>
      <c r="B143" s="32" t="s">
        <v>185</v>
      </c>
      <c r="C143" s="41">
        <v>10</v>
      </c>
      <c r="D143" s="31">
        <v>0</v>
      </c>
      <c r="E143" s="31">
        <v>3</v>
      </c>
      <c r="F143" s="31">
        <v>7</v>
      </c>
      <c r="G143" s="31">
        <v>10</v>
      </c>
      <c r="H143" s="42"/>
    </row>
    <row r="144" spans="1:8" ht="15.75" thickBot="1" x14ac:dyDescent="0.3">
      <c r="A144" s="5"/>
      <c r="B144" s="7" t="s">
        <v>116</v>
      </c>
      <c r="C144" s="4">
        <f>SUM(C133:C143)</f>
        <v>100</v>
      </c>
      <c r="D144" s="4"/>
      <c r="E144" s="4"/>
      <c r="F144" s="4"/>
      <c r="G144" s="4"/>
      <c r="H144" s="4">
        <f>SUM(H133:H143)</f>
        <v>0</v>
      </c>
    </row>
    <row r="145" spans="1:8" ht="101.25" customHeight="1" thickBot="1" x14ac:dyDescent="0.3">
      <c r="A145" s="109" t="s">
        <v>47</v>
      </c>
      <c r="B145" s="110"/>
      <c r="C145" s="110"/>
      <c r="D145" s="110"/>
      <c r="E145" s="110"/>
      <c r="F145" s="110"/>
      <c r="G145" s="111"/>
      <c r="H145" s="6"/>
    </row>
    <row r="146" spans="1:8" x14ac:dyDescent="0.25">
      <c r="A146" s="100" t="s">
        <v>148</v>
      </c>
      <c r="B146" s="101"/>
      <c r="C146" s="101"/>
      <c r="D146" s="101"/>
      <c r="E146" s="101"/>
      <c r="F146" s="101"/>
      <c r="G146" s="102"/>
      <c r="H146" s="92"/>
    </row>
    <row r="147" spans="1:8" x14ac:dyDescent="0.25">
      <c r="A147" s="103" t="s">
        <v>149</v>
      </c>
      <c r="B147" s="104"/>
      <c r="C147" s="104"/>
      <c r="D147" s="104"/>
      <c r="E147" s="104"/>
      <c r="F147" s="104"/>
      <c r="G147" s="105"/>
      <c r="H147" s="92"/>
    </row>
    <row r="148" spans="1:8" x14ac:dyDescent="0.25">
      <c r="A148" s="103" t="s">
        <v>150</v>
      </c>
      <c r="B148" s="104"/>
      <c r="C148" s="104"/>
      <c r="D148" s="104"/>
      <c r="E148" s="104"/>
      <c r="F148" s="104"/>
      <c r="G148" s="105"/>
      <c r="H148" s="92"/>
    </row>
    <row r="149" spans="1:8" x14ac:dyDescent="0.25">
      <c r="A149" s="103" t="s">
        <v>151</v>
      </c>
      <c r="B149" s="104"/>
      <c r="C149" s="104"/>
      <c r="D149" s="104"/>
      <c r="E149" s="104"/>
      <c r="F149" s="104"/>
      <c r="G149" s="105"/>
      <c r="H149" s="92"/>
    </row>
    <row r="150" spans="1:8" ht="15.75" thickBot="1" x14ac:dyDescent="0.3">
      <c r="A150" s="106" t="s">
        <v>152</v>
      </c>
      <c r="B150" s="107"/>
      <c r="C150" s="107"/>
      <c r="D150" s="107"/>
      <c r="E150" s="107"/>
      <c r="F150" s="107"/>
      <c r="G150" s="108"/>
      <c r="H150" s="92"/>
    </row>
    <row r="151" spans="1:8" x14ac:dyDescent="0.25">
      <c r="A151" s="92"/>
      <c r="B151" s="92"/>
      <c r="C151" s="92"/>
      <c r="D151" s="92"/>
      <c r="E151" s="92"/>
      <c r="F151" s="92"/>
      <c r="G151" s="92"/>
      <c r="H151" s="92"/>
    </row>
    <row r="152" spans="1:8" x14ac:dyDescent="0.25">
      <c r="A152" s="92"/>
      <c r="B152" s="92"/>
      <c r="C152" s="92"/>
      <c r="D152" s="92"/>
      <c r="E152" s="92"/>
      <c r="F152" s="92"/>
      <c r="G152" s="92"/>
      <c r="H152" s="92"/>
    </row>
  </sheetData>
  <mergeCells count="39">
    <mergeCell ref="A131:G131"/>
    <mergeCell ref="C132:E132"/>
    <mergeCell ref="C138:H138"/>
    <mergeCell ref="A145:G145"/>
    <mergeCell ref="E6:F6"/>
    <mergeCell ref="C91:E91"/>
    <mergeCell ref="A104:G104"/>
    <mergeCell ref="C105:E105"/>
    <mergeCell ref="D9:H10"/>
    <mergeCell ref="A9:C9"/>
    <mergeCell ref="C125:H125"/>
    <mergeCell ref="A8:C8"/>
    <mergeCell ref="A117:G117"/>
    <mergeCell ref="C118:E118"/>
    <mergeCell ref="C106:H106"/>
    <mergeCell ref="C119:H119"/>
    <mergeCell ref="A1:H1"/>
    <mergeCell ref="A3:H3"/>
    <mergeCell ref="A4:H4"/>
    <mergeCell ref="D8:H8"/>
    <mergeCell ref="C41:G41"/>
    <mergeCell ref="C13:E13"/>
    <mergeCell ref="C26:E26"/>
    <mergeCell ref="C37:E37"/>
    <mergeCell ref="A25:G25"/>
    <mergeCell ref="A36:G36"/>
    <mergeCell ref="A90:G90"/>
    <mergeCell ref="C48:E48"/>
    <mergeCell ref="A69:G69"/>
    <mergeCell ref="C70:E70"/>
    <mergeCell ref="A10:C10"/>
    <mergeCell ref="A47:G47"/>
    <mergeCell ref="C29:G29"/>
    <mergeCell ref="C15:G15"/>
    <mergeCell ref="C82:H82"/>
    <mergeCell ref="C50:H50"/>
    <mergeCell ref="C57:H57"/>
    <mergeCell ref="C72:H72"/>
    <mergeCell ref="C78:H78"/>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61"/>
  <sheetViews>
    <sheetView workbookViewId="0">
      <pane xSplit="7" ySplit="1" topLeftCell="H2" activePane="bottomRight" state="frozen"/>
      <selection pane="topRight" activeCell="H1" sqref="H1"/>
      <selection pane="bottomLeft" activeCell="A2" sqref="A2"/>
      <selection pane="bottomRight" activeCell="H146" sqref="H146:M150"/>
    </sheetView>
  </sheetViews>
  <sheetFormatPr baseColWidth="10" defaultRowHeight="15" x14ac:dyDescent="0.25"/>
  <cols>
    <col min="2" max="2" width="57.42578125" customWidth="1"/>
    <col min="3" max="3" width="10.140625" customWidth="1"/>
    <col min="4" max="4" width="9.5703125" customWidth="1"/>
    <col min="5" max="5" width="10.140625" customWidth="1"/>
    <col min="6" max="6" width="9.85546875" customWidth="1"/>
    <col min="8" max="8" width="5.28515625" customWidth="1"/>
    <col min="14" max="14" width="11.42578125" style="92"/>
  </cols>
  <sheetData>
    <row r="1" spans="1:21" ht="19.5" x14ac:dyDescent="0.25">
      <c r="A1" s="90" t="s">
        <v>235</v>
      </c>
      <c r="B1" s="90"/>
      <c r="C1" s="90"/>
      <c r="D1" s="90"/>
      <c r="E1" s="90"/>
      <c r="F1" s="90"/>
      <c r="G1" s="90"/>
      <c r="H1" s="90"/>
      <c r="I1" s="81"/>
      <c r="J1" s="81"/>
      <c r="K1" s="81"/>
      <c r="L1" s="81"/>
      <c r="M1" s="81"/>
      <c r="N1" s="91"/>
      <c r="O1" s="2"/>
      <c r="P1" s="2"/>
      <c r="Q1" s="2"/>
      <c r="R1" s="2"/>
      <c r="S1" s="2"/>
      <c r="T1" s="2"/>
      <c r="U1" s="2"/>
    </row>
    <row r="2" spans="1:21" x14ac:dyDescent="0.25">
      <c r="A2" s="93" t="s">
        <v>236</v>
      </c>
      <c r="B2" s="92"/>
      <c r="C2" s="92"/>
      <c r="D2" s="92"/>
      <c r="E2" s="92"/>
      <c r="F2" s="92"/>
      <c r="G2" s="92"/>
      <c r="H2" s="92"/>
      <c r="I2" s="82"/>
      <c r="J2" s="82"/>
      <c r="K2" s="82"/>
      <c r="L2" s="82"/>
      <c r="M2" s="82"/>
    </row>
    <row r="3" spans="1:21" ht="15.75" customHeight="1" x14ac:dyDescent="0.25">
      <c r="A3" s="94" t="s">
        <v>0</v>
      </c>
      <c r="B3" s="94"/>
      <c r="C3" s="94"/>
      <c r="D3" s="94"/>
      <c r="E3" s="94"/>
      <c r="F3" s="94"/>
      <c r="G3" s="94"/>
      <c r="H3" s="94"/>
      <c r="I3" s="82"/>
      <c r="J3" s="82"/>
      <c r="K3" s="82"/>
      <c r="L3" s="82"/>
      <c r="M3" s="82"/>
      <c r="N3" s="95"/>
      <c r="O3" s="3"/>
      <c r="P3" s="3"/>
      <c r="Q3" s="3"/>
      <c r="R3" s="3"/>
      <c r="S3" s="3"/>
      <c r="T3" s="3"/>
      <c r="U3" s="3"/>
    </row>
    <row r="4" spans="1:21" x14ac:dyDescent="0.25">
      <c r="A4" s="96" t="s">
        <v>1</v>
      </c>
      <c r="B4" s="96"/>
      <c r="C4" s="96"/>
      <c r="D4" s="96"/>
      <c r="E4" s="96"/>
      <c r="F4" s="96"/>
      <c r="G4" s="96"/>
      <c r="H4" s="96"/>
      <c r="I4" s="82"/>
      <c r="J4" s="82"/>
      <c r="K4" s="82"/>
      <c r="L4" s="82"/>
      <c r="M4" s="82"/>
    </row>
    <row r="5" spans="1:21" x14ac:dyDescent="0.25">
      <c r="A5" s="97"/>
      <c r="B5" s="92"/>
      <c r="C5" s="92"/>
      <c r="D5" s="92"/>
      <c r="E5" s="92"/>
      <c r="F5" s="92"/>
      <c r="G5" s="92"/>
      <c r="H5" s="92"/>
      <c r="I5" s="82"/>
      <c r="J5" s="82"/>
      <c r="K5" s="82"/>
      <c r="L5" s="82"/>
      <c r="M5" s="82"/>
    </row>
    <row r="6" spans="1:21" ht="18.75" x14ac:dyDescent="0.3">
      <c r="A6" s="45" t="s">
        <v>2</v>
      </c>
      <c r="B6" s="8"/>
      <c r="C6" s="8"/>
      <c r="D6" s="8"/>
      <c r="E6" s="8"/>
      <c r="F6" s="8"/>
      <c r="G6" s="8"/>
      <c r="H6" s="8"/>
      <c r="I6" s="82"/>
      <c r="J6" s="82"/>
      <c r="K6" s="82"/>
      <c r="L6" s="82"/>
      <c r="M6" s="82"/>
    </row>
    <row r="7" spans="1:21" ht="20.25" customHeight="1" x14ac:dyDescent="0.3">
      <c r="A7" s="112" t="str">
        <f>checklist!A9</f>
        <v>ASOCIACIÓN: COOPERATIVA DE APROVISIONAMIENTO AGROPECUARIO COMUNAL OMAR DE R.L.</v>
      </c>
      <c r="B7" s="113"/>
      <c r="C7" s="114"/>
      <c r="D7" s="115"/>
      <c r="E7" s="116"/>
      <c r="F7" s="116"/>
      <c r="G7" s="116"/>
      <c r="H7" s="117"/>
      <c r="I7" s="82"/>
      <c r="J7" s="82"/>
      <c r="K7" s="82"/>
      <c r="L7" s="82"/>
      <c r="M7" s="82"/>
    </row>
    <row r="8" spans="1:21" ht="18.75" x14ac:dyDescent="0.3">
      <c r="A8" s="118" t="str">
        <f>checklist!A10</f>
        <v>CULTIVOS PRODUCIDOS:  MAIZ, MAICILLO Y FRIJOL</v>
      </c>
      <c r="B8" s="119"/>
      <c r="C8" s="119"/>
      <c r="D8" s="119"/>
      <c r="E8" s="119"/>
      <c r="F8" s="119"/>
      <c r="G8" s="119"/>
      <c r="H8" s="120"/>
      <c r="I8" s="82"/>
      <c r="J8" s="82"/>
      <c r="K8" s="82"/>
      <c r="L8" s="82"/>
      <c r="M8" s="82"/>
    </row>
    <row r="9" spans="1:21" ht="15" customHeight="1" thickBot="1" x14ac:dyDescent="0.3">
      <c r="A9" s="121"/>
      <c r="B9" s="122"/>
      <c r="C9" s="122"/>
      <c r="D9" s="122"/>
      <c r="E9" s="122"/>
      <c r="F9" s="122"/>
      <c r="G9" s="122"/>
      <c r="H9" s="123"/>
      <c r="I9" s="83"/>
      <c r="J9" s="83"/>
      <c r="K9" s="83"/>
      <c r="L9" s="83"/>
      <c r="M9" s="83"/>
    </row>
    <row r="10" spans="1:21" ht="15.75" thickBot="1" x14ac:dyDescent="0.3">
      <c r="A10" s="92"/>
      <c r="B10" s="92"/>
      <c r="C10" s="92"/>
      <c r="D10" s="92"/>
      <c r="E10" s="92"/>
      <c r="F10" s="92"/>
      <c r="G10" s="92"/>
      <c r="H10" s="92"/>
      <c r="I10" s="1" t="s">
        <v>197</v>
      </c>
    </row>
    <row r="11" spans="1:21" ht="30.75" thickBot="1" x14ac:dyDescent="0.3">
      <c r="A11" s="35" t="s">
        <v>4</v>
      </c>
      <c r="B11" s="36" t="s">
        <v>11</v>
      </c>
      <c r="C11" s="37" t="s">
        <v>5</v>
      </c>
      <c r="D11" s="37" t="s">
        <v>6</v>
      </c>
      <c r="E11" s="37" t="s">
        <v>7</v>
      </c>
      <c r="F11" s="37" t="s">
        <v>8</v>
      </c>
      <c r="G11" s="37" t="s">
        <v>9</v>
      </c>
      <c r="H11" s="37"/>
      <c r="I11" s="37">
        <v>1</v>
      </c>
      <c r="J11" s="37">
        <v>2</v>
      </c>
      <c r="K11" s="37">
        <v>3</v>
      </c>
      <c r="L11" s="37">
        <v>4</v>
      </c>
      <c r="M11" s="37">
        <v>5</v>
      </c>
    </row>
    <row r="12" spans="1:21" ht="18.75" x14ac:dyDescent="0.3">
      <c r="A12" s="44" t="s">
        <v>14</v>
      </c>
      <c r="B12" s="44" t="s">
        <v>13</v>
      </c>
      <c r="C12" s="79" t="s">
        <v>12</v>
      </c>
      <c r="D12" s="79"/>
      <c r="E12" s="79"/>
      <c r="F12" s="25">
        <v>0.08</v>
      </c>
      <c r="G12" s="8"/>
      <c r="H12" s="8"/>
      <c r="I12" s="8"/>
      <c r="J12" s="52"/>
      <c r="K12" s="52"/>
      <c r="L12" s="52"/>
      <c r="M12" s="52"/>
    </row>
    <row r="13" spans="1:21" ht="24.75" x14ac:dyDescent="0.25">
      <c r="A13" s="33">
        <v>1.1000000000000001</v>
      </c>
      <c r="B13" s="32" t="s">
        <v>15</v>
      </c>
      <c r="C13" s="33">
        <v>30</v>
      </c>
      <c r="D13" s="33">
        <v>0</v>
      </c>
      <c r="E13" s="33">
        <v>15</v>
      </c>
      <c r="F13" s="33">
        <v>25</v>
      </c>
      <c r="G13" s="58">
        <v>30</v>
      </c>
      <c r="H13" s="33"/>
      <c r="I13" s="33">
        <v>0</v>
      </c>
      <c r="J13" s="33"/>
      <c r="K13" s="33"/>
      <c r="L13" s="33"/>
      <c r="M13" s="33"/>
    </row>
    <row r="14" spans="1:21" ht="24.75" x14ac:dyDescent="0.25">
      <c r="A14" s="33">
        <v>1.2</v>
      </c>
      <c r="B14" s="32" t="s">
        <v>16</v>
      </c>
      <c r="C14" s="75"/>
      <c r="D14" s="75"/>
      <c r="E14" s="75"/>
      <c r="F14" s="75"/>
      <c r="G14" s="75"/>
      <c r="H14" s="33"/>
      <c r="I14" s="33"/>
      <c r="J14" s="33"/>
      <c r="K14" s="33"/>
      <c r="L14" s="33"/>
      <c r="M14" s="33"/>
    </row>
    <row r="15" spans="1:21" x14ac:dyDescent="0.25">
      <c r="A15" s="34" t="s">
        <v>17</v>
      </c>
      <c r="B15" s="32" t="s">
        <v>18</v>
      </c>
      <c r="C15" s="33">
        <v>10</v>
      </c>
      <c r="D15" s="33">
        <v>0</v>
      </c>
      <c r="E15" s="33">
        <v>3</v>
      </c>
      <c r="F15" s="33">
        <v>7</v>
      </c>
      <c r="G15" s="58">
        <v>10</v>
      </c>
      <c r="H15" s="30"/>
      <c r="I15" s="60">
        <v>3</v>
      </c>
      <c r="J15" s="60"/>
      <c r="K15" s="60"/>
      <c r="L15" s="60"/>
      <c r="M15" s="60"/>
    </row>
    <row r="16" spans="1:21" x14ac:dyDescent="0.25">
      <c r="A16" s="34" t="s">
        <v>25</v>
      </c>
      <c r="B16" s="32" t="s">
        <v>19</v>
      </c>
      <c r="C16" s="33">
        <v>10</v>
      </c>
      <c r="D16" s="33">
        <v>0</v>
      </c>
      <c r="E16" s="33">
        <v>3</v>
      </c>
      <c r="F16" s="33">
        <v>7</v>
      </c>
      <c r="G16" s="58">
        <v>10</v>
      </c>
      <c r="H16" s="30"/>
      <c r="I16" s="60">
        <v>3</v>
      </c>
      <c r="J16" s="60"/>
      <c r="K16" s="60"/>
      <c r="L16" s="60"/>
      <c r="M16" s="60"/>
    </row>
    <row r="17" spans="1:13" x14ac:dyDescent="0.25">
      <c r="A17" s="34" t="s">
        <v>26</v>
      </c>
      <c r="B17" s="32" t="s">
        <v>20</v>
      </c>
      <c r="C17" s="33">
        <v>5</v>
      </c>
      <c r="D17" s="33">
        <v>0</v>
      </c>
      <c r="E17" s="33">
        <v>1</v>
      </c>
      <c r="F17" s="33">
        <v>3</v>
      </c>
      <c r="G17" s="58">
        <v>5</v>
      </c>
      <c r="H17" s="30"/>
      <c r="I17" s="60">
        <v>1</v>
      </c>
      <c r="J17" s="60"/>
      <c r="K17" s="60"/>
      <c r="L17" s="60"/>
      <c r="M17" s="60"/>
    </row>
    <row r="18" spans="1:13" x14ac:dyDescent="0.25">
      <c r="A18" s="34" t="s">
        <v>27</v>
      </c>
      <c r="B18" s="32" t="s">
        <v>21</v>
      </c>
      <c r="C18" s="33">
        <v>10</v>
      </c>
      <c r="D18" s="33">
        <v>0</v>
      </c>
      <c r="E18" s="33">
        <v>3</v>
      </c>
      <c r="F18" s="33">
        <v>7</v>
      </c>
      <c r="G18" s="58">
        <v>10</v>
      </c>
      <c r="H18" s="30"/>
      <c r="I18" s="60">
        <v>3</v>
      </c>
      <c r="J18" s="60"/>
      <c r="K18" s="60"/>
      <c r="L18" s="60"/>
      <c r="M18" s="60"/>
    </row>
    <row r="19" spans="1:13" x14ac:dyDescent="0.25">
      <c r="A19" s="34" t="s">
        <v>28</v>
      </c>
      <c r="B19" s="32" t="s">
        <v>22</v>
      </c>
      <c r="C19" s="33">
        <v>10</v>
      </c>
      <c r="D19" s="33">
        <v>0</v>
      </c>
      <c r="E19" s="33">
        <v>3</v>
      </c>
      <c r="F19" s="33">
        <v>7</v>
      </c>
      <c r="G19" s="58">
        <v>10</v>
      </c>
      <c r="H19" s="30"/>
      <c r="I19" s="60">
        <v>0</v>
      </c>
      <c r="J19" s="60"/>
      <c r="K19" s="60"/>
      <c r="L19" s="60"/>
      <c r="M19" s="60"/>
    </row>
    <row r="20" spans="1:13" x14ac:dyDescent="0.25">
      <c r="A20" s="34" t="s">
        <v>29</v>
      </c>
      <c r="B20" s="32" t="s">
        <v>31</v>
      </c>
      <c r="C20" s="33">
        <v>5</v>
      </c>
      <c r="D20" s="33">
        <v>0</v>
      </c>
      <c r="E20" s="33">
        <v>1</v>
      </c>
      <c r="F20" s="33">
        <v>3</v>
      </c>
      <c r="G20" s="58">
        <v>5</v>
      </c>
      <c r="H20" s="30"/>
      <c r="I20" s="60">
        <v>3</v>
      </c>
      <c r="J20" s="60"/>
      <c r="K20" s="60"/>
      <c r="L20" s="60"/>
      <c r="M20" s="60"/>
    </row>
    <row r="21" spans="1:13" x14ac:dyDescent="0.25">
      <c r="A21" s="34" t="s">
        <v>30</v>
      </c>
      <c r="B21" s="32" t="s">
        <v>23</v>
      </c>
      <c r="C21" s="33">
        <v>10</v>
      </c>
      <c r="D21" s="33">
        <v>0</v>
      </c>
      <c r="E21" s="33">
        <v>3</v>
      </c>
      <c r="F21" s="33">
        <v>7</v>
      </c>
      <c r="G21" s="58">
        <v>10</v>
      </c>
      <c r="H21" s="30"/>
      <c r="I21" s="60">
        <v>0</v>
      </c>
      <c r="J21" s="60"/>
      <c r="K21" s="60"/>
      <c r="L21" s="60"/>
      <c r="M21" s="60"/>
    </row>
    <row r="22" spans="1:13" x14ac:dyDescent="0.25">
      <c r="A22" s="34">
        <v>1.3</v>
      </c>
      <c r="B22" s="32" t="s">
        <v>24</v>
      </c>
      <c r="C22" s="33">
        <v>10</v>
      </c>
      <c r="D22" s="33">
        <v>0</v>
      </c>
      <c r="E22" s="33">
        <v>3</v>
      </c>
      <c r="F22" s="33">
        <v>7</v>
      </c>
      <c r="G22" s="58">
        <v>10</v>
      </c>
      <c r="H22" s="30"/>
      <c r="I22" s="60">
        <v>3</v>
      </c>
      <c r="J22" s="60"/>
      <c r="K22" s="60"/>
      <c r="L22" s="60"/>
      <c r="M22" s="60"/>
    </row>
    <row r="23" spans="1:13" x14ac:dyDescent="0.25">
      <c r="A23" s="127"/>
      <c r="B23" s="128" t="s">
        <v>116</v>
      </c>
      <c r="C23" s="129">
        <f>SUM(C13:C22)</f>
        <v>100</v>
      </c>
      <c r="D23" s="129"/>
      <c r="E23" s="129"/>
      <c r="F23" s="129"/>
      <c r="G23" s="129"/>
      <c r="H23" s="129"/>
      <c r="I23" s="129">
        <f>SUM(I13:I22)</f>
        <v>16</v>
      </c>
      <c r="J23" s="129">
        <f>SUM(J13:J22)</f>
        <v>0</v>
      </c>
      <c r="K23" s="129">
        <f>SUM(K13:K22)</f>
        <v>0</v>
      </c>
      <c r="L23" s="129">
        <f>SUM(L13:L22)</f>
        <v>0</v>
      </c>
      <c r="M23" s="129">
        <f>SUM(M13:M22)</f>
        <v>0</v>
      </c>
    </row>
    <row r="24" spans="1:13" ht="53.25" customHeight="1" x14ac:dyDescent="0.25">
      <c r="A24" s="130" t="s">
        <v>225</v>
      </c>
      <c r="B24" s="130"/>
      <c r="C24" s="130"/>
      <c r="D24" s="130"/>
      <c r="E24" s="130"/>
      <c r="F24" s="130"/>
      <c r="G24" s="130"/>
      <c r="H24" s="130"/>
      <c r="I24" s="130"/>
      <c r="J24" s="92"/>
      <c r="K24" s="92"/>
      <c r="L24" s="92"/>
      <c r="M24" s="92"/>
    </row>
    <row r="25" spans="1:13" ht="18.75" x14ac:dyDescent="0.3">
      <c r="A25" s="46" t="s">
        <v>32</v>
      </c>
      <c r="B25" s="47" t="s">
        <v>33</v>
      </c>
      <c r="C25" s="73" t="s">
        <v>12</v>
      </c>
      <c r="D25" s="73"/>
      <c r="E25" s="73"/>
      <c r="F25" s="38">
        <v>0.08</v>
      </c>
      <c r="G25" s="39"/>
      <c r="H25" s="40"/>
      <c r="I25" s="56">
        <v>1</v>
      </c>
      <c r="J25" s="56">
        <v>2</v>
      </c>
      <c r="K25" s="56">
        <v>3</v>
      </c>
      <c r="L25" s="56">
        <v>4</v>
      </c>
      <c r="M25" s="56">
        <v>5</v>
      </c>
    </row>
    <row r="26" spans="1:13" ht="24.75" x14ac:dyDescent="0.25">
      <c r="A26" s="34">
        <v>2.1</v>
      </c>
      <c r="B26" s="32" t="s">
        <v>34</v>
      </c>
      <c r="C26" s="41">
        <v>20</v>
      </c>
      <c r="D26" s="41">
        <v>0</v>
      </c>
      <c r="E26" s="41">
        <v>7</v>
      </c>
      <c r="F26" s="33">
        <v>15</v>
      </c>
      <c r="G26" s="58">
        <v>20</v>
      </c>
      <c r="H26" s="42"/>
      <c r="I26" s="33">
        <v>7</v>
      </c>
      <c r="J26" s="33"/>
      <c r="K26" s="33"/>
      <c r="L26" s="33"/>
      <c r="M26" s="33"/>
    </row>
    <row r="27" spans="1:13" ht="24.75" x14ac:dyDescent="0.25">
      <c r="A27" s="33">
        <v>2.2000000000000002</v>
      </c>
      <c r="B27" s="32" t="s">
        <v>35</v>
      </c>
      <c r="C27" s="41">
        <v>20</v>
      </c>
      <c r="D27" s="41">
        <v>0</v>
      </c>
      <c r="E27" s="41">
        <v>7</v>
      </c>
      <c r="F27" s="33">
        <v>15</v>
      </c>
      <c r="G27" s="58">
        <v>20</v>
      </c>
      <c r="H27" s="42"/>
      <c r="I27" s="33">
        <v>7</v>
      </c>
      <c r="J27" s="33"/>
      <c r="K27" s="33"/>
      <c r="L27" s="33"/>
      <c r="M27" s="33"/>
    </row>
    <row r="28" spans="1:13" ht="24.75" x14ac:dyDescent="0.25">
      <c r="A28" s="33">
        <v>2.2999999999999998</v>
      </c>
      <c r="B28" s="32" t="s">
        <v>36</v>
      </c>
      <c r="C28" s="75"/>
      <c r="D28" s="75"/>
      <c r="E28" s="75"/>
      <c r="F28" s="75"/>
      <c r="G28" s="75"/>
      <c r="H28" s="42"/>
      <c r="I28" s="33"/>
      <c r="J28" s="33"/>
      <c r="K28" s="33"/>
      <c r="L28" s="33"/>
      <c r="M28" s="33"/>
    </row>
    <row r="29" spans="1:13" x14ac:dyDescent="0.25">
      <c r="A29" s="33" t="s">
        <v>42</v>
      </c>
      <c r="B29" s="32" t="s">
        <v>37</v>
      </c>
      <c r="C29" s="41">
        <v>5</v>
      </c>
      <c r="D29" s="33">
        <v>0</v>
      </c>
      <c r="E29" s="33">
        <v>1</v>
      </c>
      <c r="F29" s="33">
        <v>3</v>
      </c>
      <c r="G29" s="58">
        <v>5</v>
      </c>
      <c r="H29" s="42"/>
      <c r="I29" s="48">
        <v>3</v>
      </c>
      <c r="J29" s="48"/>
      <c r="K29" s="48"/>
      <c r="L29" s="48"/>
      <c r="M29" s="48"/>
    </row>
    <row r="30" spans="1:13" x14ac:dyDescent="0.25">
      <c r="A30" s="33" t="s">
        <v>43</v>
      </c>
      <c r="B30" s="32" t="s">
        <v>39</v>
      </c>
      <c r="C30" s="41">
        <v>10</v>
      </c>
      <c r="D30" s="33">
        <v>0</v>
      </c>
      <c r="E30" s="33">
        <v>3</v>
      </c>
      <c r="F30" s="33">
        <v>7</v>
      </c>
      <c r="G30" s="58">
        <v>10</v>
      </c>
      <c r="H30" s="42"/>
      <c r="I30" s="48">
        <v>7</v>
      </c>
      <c r="J30" s="48"/>
      <c r="K30" s="48"/>
      <c r="L30" s="48"/>
      <c r="M30" s="48"/>
    </row>
    <row r="31" spans="1:13" x14ac:dyDescent="0.25">
      <c r="A31" s="33" t="s">
        <v>44</v>
      </c>
      <c r="B31" s="32" t="s">
        <v>38</v>
      </c>
      <c r="C31" s="41">
        <v>15</v>
      </c>
      <c r="D31" s="41">
        <v>0</v>
      </c>
      <c r="E31" s="41">
        <v>5</v>
      </c>
      <c r="F31" s="33">
        <v>10</v>
      </c>
      <c r="G31" s="58">
        <v>15</v>
      </c>
      <c r="H31" s="42"/>
      <c r="I31" s="48">
        <v>5</v>
      </c>
      <c r="J31" s="48"/>
      <c r="K31" s="48"/>
      <c r="L31" s="48"/>
      <c r="M31" s="48"/>
    </row>
    <row r="32" spans="1:13" x14ac:dyDescent="0.25">
      <c r="A32" s="33">
        <v>2.4</v>
      </c>
      <c r="B32" s="32" t="s">
        <v>40</v>
      </c>
      <c r="C32" s="41">
        <v>20</v>
      </c>
      <c r="D32" s="41">
        <v>0</v>
      </c>
      <c r="E32" s="41">
        <v>7</v>
      </c>
      <c r="F32" s="33">
        <v>15</v>
      </c>
      <c r="G32" s="58">
        <v>20</v>
      </c>
      <c r="H32" s="42"/>
      <c r="I32" s="59" t="s">
        <v>198</v>
      </c>
      <c r="J32" s="33"/>
      <c r="K32" s="33"/>
      <c r="L32" s="33"/>
      <c r="M32" s="33"/>
    </row>
    <row r="33" spans="1:14" ht="25.5" thickBot="1" x14ac:dyDescent="0.3">
      <c r="A33" s="131">
        <v>2.5</v>
      </c>
      <c r="B33" s="132" t="s">
        <v>41</v>
      </c>
      <c r="C33" s="133">
        <v>10</v>
      </c>
      <c r="D33" s="131">
        <v>0</v>
      </c>
      <c r="E33" s="131">
        <v>3</v>
      </c>
      <c r="F33" s="131">
        <v>7</v>
      </c>
      <c r="G33" s="134">
        <v>10</v>
      </c>
      <c r="H33" s="135"/>
      <c r="I33" s="131" t="s">
        <v>198</v>
      </c>
      <c r="J33" s="131"/>
      <c r="K33" s="131"/>
      <c r="L33" s="131"/>
      <c r="M33" s="131"/>
    </row>
    <row r="34" spans="1:14" ht="15.75" thickBot="1" x14ac:dyDescent="0.3">
      <c r="A34" s="136"/>
      <c r="B34" s="137" t="s">
        <v>116</v>
      </c>
      <c r="C34" s="138">
        <f>SUM(C26:C33)</f>
        <v>100</v>
      </c>
      <c r="D34" s="138"/>
      <c r="E34" s="138"/>
      <c r="F34" s="138"/>
      <c r="G34" s="138"/>
      <c r="H34" s="138"/>
      <c r="I34" s="138">
        <f>SUM(I26:I33)</f>
        <v>29</v>
      </c>
      <c r="J34" s="138">
        <f>SUM(J26:J33)</f>
        <v>0</v>
      </c>
      <c r="K34" s="138">
        <f>SUM(K26:K33)</f>
        <v>0</v>
      </c>
      <c r="L34" s="138">
        <f>SUM(L26:L33)</f>
        <v>0</v>
      </c>
      <c r="M34" s="139">
        <f>SUM(M26:M33)</f>
        <v>0</v>
      </c>
    </row>
    <row r="35" spans="1:14" ht="50.25" customHeight="1" thickBot="1" x14ac:dyDescent="0.3">
      <c r="A35" s="147" t="s">
        <v>226</v>
      </c>
      <c r="B35" s="148"/>
      <c r="C35" s="148"/>
      <c r="D35" s="148"/>
      <c r="E35" s="148"/>
      <c r="F35" s="148"/>
      <c r="G35" s="148"/>
      <c r="H35" s="148"/>
      <c r="I35" s="148"/>
      <c r="J35" s="149"/>
      <c r="K35" s="149"/>
      <c r="L35" s="149"/>
      <c r="M35" s="150"/>
    </row>
    <row r="36" spans="1:14" ht="18.75" x14ac:dyDescent="0.3">
      <c r="A36" s="140" t="s">
        <v>45</v>
      </c>
      <c r="B36" s="141" t="s">
        <v>46</v>
      </c>
      <c r="C36" s="142" t="s">
        <v>12</v>
      </c>
      <c r="D36" s="142"/>
      <c r="E36" s="142"/>
      <c r="F36" s="143">
        <v>0.1</v>
      </c>
      <c r="G36" s="144"/>
      <c r="H36" s="145"/>
      <c r="I36" s="146">
        <v>1</v>
      </c>
      <c r="J36" s="146">
        <v>2</v>
      </c>
      <c r="K36" s="146">
        <v>3</v>
      </c>
      <c r="L36" s="146">
        <v>4</v>
      </c>
      <c r="M36" s="146">
        <v>5</v>
      </c>
      <c r="N36" s="124"/>
    </row>
    <row r="37" spans="1:14" ht="36.75" x14ac:dyDescent="0.25">
      <c r="A37" s="33">
        <v>3.1</v>
      </c>
      <c r="B37" s="32" t="s">
        <v>48</v>
      </c>
      <c r="C37" s="41">
        <v>25</v>
      </c>
      <c r="D37" s="33">
        <v>0</v>
      </c>
      <c r="E37" s="33">
        <v>10</v>
      </c>
      <c r="F37" s="33">
        <v>20</v>
      </c>
      <c r="G37" s="58">
        <v>25</v>
      </c>
      <c r="H37" s="42"/>
      <c r="I37" s="33">
        <v>25</v>
      </c>
      <c r="J37" s="33"/>
      <c r="K37" s="33"/>
      <c r="L37" s="33"/>
      <c r="M37" s="33"/>
      <c r="N37" s="125"/>
    </row>
    <row r="38" spans="1:14" ht="36.75" x14ac:dyDescent="0.25">
      <c r="A38" s="33">
        <v>3.2</v>
      </c>
      <c r="B38" s="32" t="s">
        <v>49</v>
      </c>
      <c r="C38" s="41">
        <v>20</v>
      </c>
      <c r="D38" s="41">
        <v>0</v>
      </c>
      <c r="E38" s="41">
        <v>7</v>
      </c>
      <c r="F38" s="33">
        <v>15</v>
      </c>
      <c r="G38" s="58">
        <v>20</v>
      </c>
      <c r="H38" s="42"/>
      <c r="I38" s="33">
        <v>7</v>
      </c>
      <c r="J38" s="48"/>
      <c r="K38" s="48"/>
      <c r="L38" s="48"/>
      <c r="M38" s="33"/>
      <c r="N38" s="125"/>
    </row>
    <row r="39" spans="1:14" ht="24.75" x14ac:dyDescent="0.25">
      <c r="A39" s="33">
        <v>3.3</v>
      </c>
      <c r="B39" s="32" t="s">
        <v>50</v>
      </c>
      <c r="C39" s="41">
        <v>15</v>
      </c>
      <c r="D39" s="41">
        <v>0</v>
      </c>
      <c r="E39" s="41">
        <v>5</v>
      </c>
      <c r="F39" s="33">
        <v>10</v>
      </c>
      <c r="G39" s="58">
        <v>15</v>
      </c>
      <c r="H39" s="42"/>
      <c r="I39" s="33">
        <v>0</v>
      </c>
      <c r="J39" s="33"/>
      <c r="K39" s="33"/>
      <c r="L39" s="33"/>
      <c r="M39" s="33"/>
      <c r="N39" s="125"/>
    </row>
    <row r="40" spans="1:14" ht="24.75" x14ac:dyDescent="0.25">
      <c r="A40" s="33">
        <v>3.4</v>
      </c>
      <c r="B40" s="32" t="s">
        <v>51</v>
      </c>
      <c r="C40" s="75"/>
      <c r="D40" s="75"/>
      <c r="E40" s="75"/>
      <c r="F40" s="75"/>
      <c r="G40" s="75"/>
      <c r="H40" s="42"/>
      <c r="I40" s="33"/>
      <c r="J40" s="33"/>
      <c r="K40" s="33"/>
      <c r="L40" s="33"/>
      <c r="M40" s="33"/>
      <c r="N40" s="125"/>
    </row>
    <row r="41" spans="1:14" x14ac:dyDescent="0.25">
      <c r="A41" s="33" t="s">
        <v>53</v>
      </c>
      <c r="B41" s="32" t="s">
        <v>52</v>
      </c>
      <c r="C41" s="41">
        <v>10</v>
      </c>
      <c r="D41" s="33">
        <v>0</v>
      </c>
      <c r="E41" s="33">
        <v>3</v>
      </c>
      <c r="F41" s="33">
        <v>7</v>
      </c>
      <c r="G41" s="58">
        <v>10</v>
      </c>
      <c r="H41" s="42"/>
      <c r="I41" s="59" t="s">
        <v>198</v>
      </c>
      <c r="J41" s="33"/>
      <c r="K41" s="33"/>
      <c r="L41" s="33"/>
      <c r="M41" s="33"/>
      <c r="N41" s="125"/>
    </row>
    <row r="42" spans="1:14" x14ac:dyDescent="0.25">
      <c r="A42" s="33" t="s">
        <v>54</v>
      </c>
      <c r="B42" s="32" t="s">
        <v>37</v>
      </c>
      <c r="C42" s="41">
        <v>10</v>
      </c>
      <c r="D42" s="33">
        <v>0</v>
      </c>
      <c r="E42" s="33">
        <v>3</v>
      </c>
      <c r="F42" s="33">
        <v>7</v>
      </c>
      <c r="G42" s="58">
        <v>10</v>
      </c>
      <c r="H42" s="42"/>
      <c r="I42" s="59" t="s">
        <v>198</v>
      </c>
      <c r="J42" s="33"/>
      <c r="K42" s="33"/>
      <c r="L42" s="33"/>
      <c r="M42" s="33"/>
      <c r="N42" s="125"/>
    </row>
    <row r="43" spans="1:14" x14ac:dyDescent="0.25">
      <c r="A43" s="33" t="s">
        <v>55</v>
      </c>
      <c r="B43" s="32" t="s">
        <v>38</v>
      </c>
      <c r="C43" s="41">
        <v>10</v>
      </c>
      <c r="D43" s="33">
        <v>0</v>
      </c>
      <c r="E43" s="33">
        <v>3</v>
      </c>
      <c r="F43" s="33">
        <v>7</v>
      </c>
      <c r="G43" s="58">
        <v>10</v>
      </c>
      <c r="H43" s="42"/>
      <c r="I43" s="59" t="s">
        <v>198</v>
      </c>
      <c r="J43" s="33"/>
      <c r="K43" s="33"/>
      <c r="L43" s="33"/>
      <c r="M43" s="33"/>
      <c r="N43" s="125"/>
    </row>
    <row r="44" spans="1:14" ht="15.75" thickBot="1" x14ac:dyDescent="0.3">
      <c r="A44" s="131">
        <v>3.5</v>
      </c>
      <c r="B44" s="132" t="s">
        <v>56</v>
      </c>
      <c r="C44" s="133">
        <v>10</v>
      </c>
      <c r="D44" s="131">
        <v>0</v>
      </c>
      <c r="E44" s="131">
        <v>3</v>
      </c>
      <c r="F44" s="131">
        <v>7</v>
      </c>
      <c r="G44" s="134">
        <v>10</v>
      </c>
      <c r="H44" s="135"/>
      <c r="I44" s="131">
        <v>7</v>
      </c>
      <c r="J44" s="131"/>
      <c r="K44" s="131"/>
      <c r="L44" s="131"/>
      <c r="M44" s="131"/>
      <c r="N44" s="125"/>
    </row>
    <row r="45" spans="1:14" ht="15.75" thickBot="1" x14ac:dyDescent="0.3">
      <c r="A45" s="136"/>
      <c r="B45" s="137" t="s">
        <v>116</v>
      </c>
      <c r="C45" s="138">
        <f>SUM(C37:C44)</f>
        <v>100</v>
      </c>
      <c r="D45" s="138"/>
      <c r="E45" s="138"/>
      <c r="F45" s="138"/>
      <c r="G45" s="138"/>
      <c r="H45" s="138"/>
      <c r="I45" s="138">
        <f>SUM(I37:I44)</f>
        <v>39</v>
      </c>
      <c r="J45" s="138">
        <f>SUM(J37:J44)</f>
        <v>0</v>
      </c>
      <c r="K45" s="138">
        <f>SUM(K37:K44)</f>
        <v>0</v>
      </c>
      <c r="L45" s="138">
        <f>SUM(L37:L44)</f>
        <v>0</v>
      </c>
      <c r="M45" s="139">
        <f>SUM(M37:M44)</f>
        <v>0</v>
      </c>
      <c r="N45" s="126"/>
    </row>
    <row r="46" spans="1:14" ht="58.5" customHeight="1" thickBot="1" x14ac:dyDescent="0.3">
      <c r="A46" s="151" t="s">
        <v>227</v>
      </c>
      <c r="B46" s="152"/>
      <c r="C46" s="152"/>
      <c r="D46" s="152"/>
      <c r="E46" s="152"/>
      <c r="F46" s="152"/>
      <c r="G46" s="152"/>
      <c r="H46" s="152"/>
      <c r="I46" s="152"/>
      <c r="J46" s="153"/>
      <c r="K46" s="153"/>
      <c r="L46" s="153"/>
      <c r="M46" s="154"/>
    </row>
    <row r="47" spans="1:14" ht="18.75" x14ac:dyDescent="0.3">
      <c r="A47" s="140" t="s">
        <v>57</v>
      </c>
      <c r="B47" s="141" t="s">
        <v>58</v>
      </c>
      <c r="C47" s="142" t="s">
        <v>12</v>
      </c>
      <c r="D47" s="142"/>
      <c r="E47" s="142"/>
      <c r="F47" s="143">
        <v>0.1</v>
      </c>
      <c r="G47" s="144"/>
      <c r="H47" s="145"/>
      <c r="I47" s="146">
        <v>1</v>
      </c>
      <c r="J47" s="146">
        <v>2</v>
      </c>
      <c r="K47" s="146">
        <v>3</v>
      </c>
      <c r="L47" s="146">
        <v>4</v>
      </c>
      <c r="M47" s="146">
        <v>5</v>
      </c>
    </row>
    <row r="48" spans="1:14" ht="24.75" x14ac:dyDescent="0.25">
      <c r="A48" s="33">
        <v>4.0999999999999996</v>
      </c>
      <c r="B48" s="32" t="s">
        <v>59</v>
      </c>
      <c r="C48" s="33">
        <v>10</v>
      </c>
      <c r="D48" s="33">
        <v>0</v>
      </c>
      <c r="E48" s="33">
        <v>3</v>
      </c>
      <c r="F48" s="33">
        <v>7</v>
      </c>
      <c r="G48" s="58">
        <v>10</v>
      </c>
      <c r="H48" s="42"/>
      <c r="I48" s="33">
        <v>3</v>
      </c>
      <c r="J48" s="48"/>
      <c r="K48" s="33"/>
      <c r="L48" s="33"/>
      <c r="M48" s="33"/>
    </row>
    <row r="49" spans="1:13" x14ac:dyDescent="0.25">
      <c r="A49" s="33">
        <v>4.2</v>
      </c>
      <c r="B49" s="32" t="s">
        <v>61</v>
      </c>
      <c r="C49" s="76"/>
      <c r="D49" s="77"/>
      <c r="E49" s="77"/>
      <c r="F49" s="77"/>
      <c r="G49" s="77"/>
      <c r="H49" s="78"/>
      <c r="I49" s="6"/>
      <c r="J49" s="6"/>
      <c r="K49" s="6"/>
      <c r="L49" s="6"/>
      <c r="M49" s="6"/>
    </row>
    <row r="50" spans="1:13" x14ac:dyDescent="0.25">
      <c r="A50" s="33" t="s">
        <v>66</v>
      </c>
      <c r="B50" s="32" t="s">
        <v>62</v>
      </c>
      <c r="C50" s="33">
        <v>3</v>
      </c>
      <c r="D50" s="33">
        <v>0</v>
      </c>
      <c r="E50" s="33">
        <v>1</v>
      </c>
      <c r="F50" s="33">
        <v>2</v>
      </c>
      <c r="G50" s="58">
        <v>3</v>
      </c>
      <c r="H50" s="42"/>
      <c r="I50" s="33">
        <v>2</v>
      </c>
      <c r="J50" s="48"/>
      <c r="K50" s="33"/>
      <c r="L50" s="33"/>
      <c r="M50" s="33"/>
    </row>
    <row r="51" spans="1:13" x14ac:dyDescent="0.25">
      <c r="A51" s="33" t="s">
        <v>67</v>
      </c>
      <c r="B51" s="32" t="s">
        <v>65</v>
      </c>
      <c r="C51" s="33">
        <v>3</v>
      </c>
      <c r="D51" s="33">
        <v>0</v>
      </c>
      <c r="E51" s="33">
        <v>1</v>
      </c>
      <c r="F51" s="33">
        <v>2</v>
      </c>
      <c r="G51" s="58">
        <v>3</v>
      </c>
      <c r="H51" s="42"/>
      <c r="I51" s="33">
        <v>3</v>
      </c>
      <c r="J51" s="48"/>
      <c r="K51" s="33"/>
      <c r="L51" s="33"/>
      <c r="M51" s="33"/>
    </row>
    <row r="52" spans="1:13" x14ac:dyDescent="0.25">
      <c r="A52" s="33" t="s">
        <v>68</v>
      </c>
      <c r="B52" s="32" t="s">
        <v>63</v>
      </c>
      <c r="C52" s="33">
        <v>3</v>
      </c>
      <c r="D52" s="33">
        <v>0</v>
      </c>
      <c r="E52" s="33">
        <v>1</v>
      </c>
      <c r="F52" s="33">
        <v>2</v>
      </c>
      <c r="G52" s="58">
        <v>3</v>
      </c>
      <c r="H52" s="42"/>
      <c r="I52" s="33">
        <v>3</v>
      </c>
      <c r="J52" s="48"/>
      <c r="K52" s="33"/>
      <c r="L52" s="33"/>
      <c r="M52" s="33"/>
    </row>
    <row r="53" spans="1:13" x14ac:dyDescent="0.25">
      <c r="A53" s="33" t="s">
        <v>69</v>
      </c>
      <c r="B53" s="32" t="s">
        <v>64</v>
      </c>
      <c r="C53" s="33">
        <v>3</v>
      </c>
      <c r="D53" s="33">
        <v>0</v>
      </c>
      <c r="E53" s="33">
        <v>1</v>
      </c>
      <c r="F53" s="33">
        <v>2</v>
      </c>
      <c r="G53" s="58">
        <v>3</v>
      </c>
      <c r="H53" s="42"/>
      <c r="I53" s="33">
        <v>3</v>
      </c>
      <c r="J53" s="48"/>
      <c r="K53" s="33"/>
      <c r="L53" s="33"/>
      <c r="M53" s="33"/>
    </row>
    <row r="54" spans="1:13" ht="24.75" x14ac:dyDescent="0.25">
      <c r="A54" s="33">
        <v>4.3</v>
      </c>
      <c r="B54" s="32" t="s">
        <v>60</v>
      </c>
      <c r="C54" s="33">
        <v>5</v>
      </c>
      <c r="D54" s="33">
        <v>0</v>
      </c>
      <c r="E54" s="33">
        <v>1</v>
      </c>
      <c r="F54" s="33">
        <v>3</v>
      </c>
      <c r="G54" s="58">
        <v>5</v>
      </c>
      <c r="H54" s="42"/>
      <c r="I54" s="33">
        <v>1</v>
      </c>
      <c r="J54" s="33"/>
      <c r="K54" s="33"/>
      <c r="L54" s="33"/>
      <c r="M54" s="33"/>
    </row>
    <row r="55" spans="1:13" ht="36.75" x14ac:dyDescent="0.25">
      <c r="A55" s="33">
        <v>4.4000000000000004</v>
      </c>
      <c r="B55" s="32" t="s">
        <v>70</v>
      </c>
      <c r="C55" s="33">
        <v>15</v>
      </c>
      <c r="D55" s="41">
        <v>0</v>
      </c>
      <c r="E55" s="41">
        <v>5</v>
      </c>
      <c r="F55" s="33">
        <v>10</v>
      </c>
      <c r="G55" s="58">
        <v>15</v>
      </c>
      <c r="H55" s="42"/>
      <c r="I55" s="33">
        <v>0</v>
      </c>
      <c r="J55" s="33"/>
      <c r="K55" s="33"/>
      <c r="L55" s="33"/>
      <c r="M55" s="33"/>
    </row>
    <row r="56" spans="1:13" x14ac:dyDescent="0.25">
      <c r="A56" s="33">
        <v>4.5</v>
      </c>
      <c r="B56" s="32" t="s">
        <v>71</v>
      </c>
      <c r="C56" s="76"/>
      <c r="D56" s="77"/>
      <c r="E56" s="77"/>
      <c r="F56" s="77"/>
      <c r="G56" s="77"/>
      <c r="H56" s="78"/>
      <c r="I56" s="6"/>
      <c r="J56" s="6"/>
      <c r="K56" s="6"/>
      <c r="L56" s="6"/>
      <c r="M56" s="6"/>
    </row>
    <row r="57" spans="1:13" x14ac:dyDescent="0.25">
      <c r="A57" s="33" t="s">
        <v>77</v>
      </c>
      <c r="B57" s="32" t="s">
        <v>72</v>
      </c>
      <c r="C57" s="33">
        <v>3</v>
      </c>
      <c r="D57" s="33">
        <v>0</v>
      </c>
      <c r="E57" s="33">
        <v>1</v>
      </c>
      <c r="F57" s="33">
        <v>2</v>
      </c>
      <c r="G57" s="58">
        <v>3</v>
      </c>
      <c r="H57" s="42"/>
      <c r="I57" s="33">
        <v>1</v>
      </c>
      <c r="J57" s="33"/>
      <c r="K57" s="33"/>
      <c r="L57" s="33"/>
      <c r="M57" s="33"/>
    </row>
    <row r="58" spans="1:13" x14ac:dyDescent="0.25">
      <c r="A58" s="33" t="s">
        <v>78</v>
      </c>
      <c r="B58" s="32" t="s">
        <v>73</v>
      </c>
      <c r="C58" s="33">
        <v>3</v>
      </c>
      <c r="D58" s="33">
        <v>0</v>
      </c>
      <c r="E58" s="33">
        <v>1</v>
      </c>
      <c r="F58" s="33">
        <v>2</v>
      </c>
      <c r="G58" s="58">
        <v>3</v>
      </c>
      <c r="H58" s="42"/>
      <c r="I58" s="33">
        <v>1</v>
      </c>
      <c r="J58" s="33"/>
      <c r="K58" s="33"/>
      <c r="L58" s="33"/>
      <c r="M58" s="33"/>
    </row>
    <row r="59" spans="1:13" x14ac:dyDescent="0.25">
      <c r="A59" s="33" t="s">
        <v>79</v>
      </c>
      <c r="B59" s="32" t="s">
        <v>75</v>
      </c>
      <c r="C59" s="33">
        <v>3</v>
      </c>
      <c r="D59" s="33">
        <v>0</v>
      </c>
      <c r="E59" s="33">
        <v>1</v>
      </c>
      <c r="F59" s="33">
        <v>2</v>
      </c>
      <c r="G59" s="58">
        <v>3</v>
      </c>
      <c r="H59" s="42"/>
      <c r="I59" s="33">
        <v>1</v>
      </c>
      <c r="J59" s="33"/>
      <c r="K59" s="33"/>
      <c r="L59" s="33"/>
      <c r="M59" s="33"/>
    </row>
    <row r="60" spans="1:13" x14ac:dyDescent="0.25">
      <c r="A60" s="33" t="s">
        <v>80</v>
      </c>
      <c r="B60" s="32" t="s">
        <v>74</v>
      </c>
      <c r="C60" s="33">
        <v>3</v>
      </c>
      <c r="D60" s="33">
        <v>0</v>
      </c>
      <c r="E60" s="33">
        <v>1</v>
      </c>
      <c r="F60" s="33">
        <v>2</v>
      </c>
      <c r="G60" s="58">
        <v>3</v>
      </c>
      <c r="H60" s="42"/>
      <c r="I60" s="33">
        <v>1</v>
      </c>
      <c r="J60" s="33"/>
      <c r="K60" s="33"/>
      <c r="L60" s="33"/>
      <c r="M60" s="33"/>
    </row>
    <row r="61" spans="1:13" ht="24.75" x14ac:dyDescent="0.25">
      <c r="A61" s="33" t="s">
        <v>81</v>
      </c>
      <c r="B61" s="32" t="s">
        <v>87</v>
      </c>
      <c r="C61" s="33">
        <v>3</v>
      </c>
      <c r="D61" s="33">
        <v>0</v>
      </c>
      <c r="E61" s="33">
        <v>1</v>
      </c>
      <c r="F61" s="33">
        <v>2</v>
      </c>
      <c r="G61" s="58">
        <v>3</v>
      </c>
      <c r="H61" s="42"/>
      <c r="I61" s="33">
        <v>2</v>
      </c>
      <c r="J61" s="33"/>
      <c r="K61" s="33"/>
      <c r="L61" s="33"/>
      <c r="M61" s="33"/>
    </row>
    <row r="62" spans="1:13" x14ac:dyDescent="0.25">
      <c r="A62" s="33" t="s">
        <v>86</v>
      </c>
      <c r="B62" s="32" t="s">
        <v>76</v>
      </c>
      <c r="C62" s="33">
        <v>3</v>
      </c>
      <c r="D62" s="33">
        <v>0</v>
      </c>
      <c r="E62" s="33">
        <v>1</v>
      </c>
      <c r="F62" s="33">
        <v>2</v>
      </c>
      <c r="G62" s="58">
        <v>3</v>
      </c>
      <c r="H62" s="42"/>
      <c r="I62" s="33">
        <v>1</v>
      </c>
      <c r="J62" s="33"/>
      <c r="K62" s="33"/>
      <c r="L62" s="33"/>
      <c r="M62" s="33"/>
    </row>
    <row r="63" spans="1:13" ht="24.75" x14ac:dyDescent="0.25">
      <c r="A63" s="33">
        <v>4.5999999999999996</v>
      </c>
      <c r="B63" s="32" t="s">
        <v>82</v>
      </c>
      <c r="C63" s="33">
        <v>10</v>
      </c>
      <c r="D63" s="33">
        <v>0</v>
      </c>
      <c r="E63" s="33">
        <v>3</v>
      </c>
      <c r="F63" s="33">
        <v>7</v>
      </c>
      <c r="G63" s="58">
        <v>10</v>
      </c>
      <c r="H63" s="42"/>
      <c r="I63" s="48" t="s">
        <v>198</v>
      </c>
      <c r="J63" s="48"/>
      <c r="K63" s="48"/>
      <c r="L63" s="48"/>
      <c r="M63" s="48"/>
    </row>
    <row r="64" spans="1:13" ht="24.75" x14ac:dyDescent="0.25">
      <c r="A64" s="33">
        <v>4.7</v>
      </c>
      <c r="B64" s="32" t="s">
        <v>83</v>
      </c>
      <c r="C64" s="33">
        <v>10</v>
      </c>
      <c r="D64" s="33">
        <v>0</v>
      </c>
      <c r="E64" s="33">
        <v>3</v>
      </c>
      <c r="F64" s="33">
        <v>7</v>
      </c>
      <c r="G64" s="58">
        <v>10</v>
      </c>
      <c r="H64" s="42"/>
      <c r="I64" s="48" t="s">
        <v>198</v>
      </c>
      <c r="J64" s="48"/>
      <c r="K64" s="48"/>
      <c r="L64" s="48"/>
      <c r="M64" s="48"/>
    </row>
    <row r="65" spans="1:13" ht="24.75" x14ac:dyDescent="0.25">
      <c r="A65" s="33">
        <v>4.8</v>
      </c>
      <c r="B65" s="32" t="s">
        <v>85</v>
      </c>
      <c r="C65" s="33">
        <v>10</v>
      </c>
      <c r="D65" s="33">
        <v>0</v>
      </c>
      <c r="E65" s="33">
        <v>3</v>
      </c>
      <c r="F65" s="33">
        <v>7</v>
      </c>
      <c r="G65" s="58">
        <v>10</v>
      </c>
      <c r="H65" s="42"/>
      <c r="I65" s="48" t="s">
        <v>198</v>
      </c>
      <c r="J65" s="48"/>
      <c r="K65" s="48"/>
      <c r="L65" s="48"/>
      <c r="M65" s="48"/>
    </row>
    <row r="66" spans="1:13" ht="15.75" thickBot="1" x14ac:dyDescent="0.3">
      <c r="A66" s="131">
        <v>4.9000000000000004</v>
      </c>
      <c r="B66" s="132" t="s">
        <v>84</v>
      </c>
      <c r="C66" s="131">
        <v>10</v>
      </c>
      <c r="D66" s="131">
        <v>0</v>
      </c>
      <c r="E66" s="131">
        <v>3</v>
      </c>
      <c r="F66" s="131">
        <v>7</v>
      </c>
      <c r="G66" s="134">
        <v>10</v>
      </c>
      <c r="H66" s="135"/>
      <c r="I66" s="131" t="s">
        <v>198</v>
      </c>
      <c r="J66" s="131"/>
      <c r="K66" s="131"/>
      <c r="L66" s="131"/>
      <c r="M66" s="131"/>
    </row>
    <row r="67" spans="1:13" ht="15.75" thickBot="1" x14ac:dyDescent="0.3">
      <c r="A67" s="136"/>
      <c r="B67" s="137" t="s">
        <v>116</v>
      </c>
      <c r="C67" s="138">
        <f>SUM(C48:C66)</f>
        <v>100</v>
      </c>
      <c r="D67" s="138"/>
      <c r="E67" s="138"/>
      <c r="F67" s="138"/>
      <c r="G67" s="138"/>
      <c r="H67" s="138"/>
      <c r="I67" s="138">
        <f>SUM(I48:I66)</f>
        <v>22</v>
      </c>
      <c r="J67" s="138">
        <f>SUM(J48:J66)</f>
        <v>0</v>
      </c>
      <c r="K67" s="138">
        <f>SUM(K48:K66)</f>
        <v>0</v>
      </c>
      <c r="L67" s="138">
        <f>SUM(L48:L66)</f>
        <v>0</v>
      </c>
      <c r="M67" s="139">
        <f>SUM(M48:M66)</f>
        <v>0</v>
      </c>
    </row>
    <row r="68" spans="1:13" ht="44.25" customHeight="1" thickBot="1" x14ac:dyDescent="0.3">
      <c r="A68" s="147" t="s">
        <v>228</v>
      </c>
      <c r="B68" s="148"/>
      <c r="C68" s="148"/>
      <c r="D68" s="148"/>
      <c r="E68" s="148"/>
      <c r="F68" s="148"/>
      <c r="G68" s="148"/>
      <c r="H68" s="148"/>
      <c r="I68" s="148"/>
      <c r="J68" s="149"/>
      <c r="K68" s="149"/>
      <c r="L68" s="149"/>
      <c r="M68" s="150"/>
    </row>
    <row r="69" spans="1:13" ht="18.75" x14ac:dyDescent="0.3">
      <c r="A69" s="140" t="s">
        <v>88</v>
      </c>
      <c r="B69" s="141" t="s">
        <v>89</v>
      </c>
      <c r="C69" s="142" t="s">
        <v>12</v>
      </c>
      <c r="D69" s="142"/>
      <c r="E69" s="142"/>
      <c r="F69" s="143">
        <v>0.1</v>
      </c>
      <c r="G69" s="144"/>
      <c r="H69" s="145"/>
      <c r="I69" s="146">
        <v>1</v>
      </c>
      <c r="J69" s="146">
        <v>2</v>
      </c>
      <c r="K69" s="146">
        <v>3</v>
      </c>
      <c r="L69" s="146">
        <v>4</v>
      </c>
      <c r="M69" s="146">
        <v>5</v>
      </c>
    </row>
    <row r="70" spans="1:13" ht="24.75" x14ac:dyDescent="0.25">
      <c r="A70" s="33">
        <v>5.0999999999999996</v>
      </c>
      <c r="B70" s="32" t="s">
        <v>90</v>
      </c>
      <c r="C70" s="41">
        <v>20</v>
      </c>
      <c r="D70" s="41">
        <v>0</v>
      </c>
      <c r="E70" s="41">
        <v>7</v>
      </c>
      <c r="F70" s="33">
        <v>15</v>
      </c>
      <c r="G70" s="58">
        <v>20</v>
      </c>
      <c r="H70" s="42"/>
      <c r="I70" s="33">
        <v>15</v>
      </c>
      <c r="J70" s="33"/>
      <c r="K70" s="33"/>
      <c r="L70" s="33"/>
      <c r="M70" s="33"/>
    </row>
    <row r="71" spans="1:13" ht="24.75" x14ac:dyDescent="0.25">
      <c r="A71" s="33">
        <v>5.2</v>
      </c>
      <c r="B71" s="32" t="s">
        <v>113</v>
      </c>
      <c r="C71" s="76"/>
      <c r="D71" s="77"/>
      <c r="E71" s="77"/>
      <c r="F71" s="77"/>
      <c r="G71" s="77"/>
      <c r="H71" s="78"/>
      <c r="I71" s="6"/>
      <c r="J71" s="6"/>
      <c r="K71" s="6"/>
      <c r="L71" s="6"/>
      <c r="M71" s="6"/>
    </row>
    <row r="72" spans="1:13" x14ac:dyDescent="0.25">
      <c r="A72" s="33" t="s">
        <v>95</v>
      </c>
      <c r="B72" s="32" t="s">
        <v>91</v>
      </c>
      <c r="C72" s="33">
        <v>5</v>
      </c>
      <c r="D72" s="33">
        <v>0</v>
      </c>
      <c r="E72" s="33">
        <v>1</v>
      </c>
      <c r="F72" s="33">
        <v>3</v>
      </c>
      <c r="G72" s="58">
        <v>5</v>
      </c>
      <c r="H72" s="42"/>
      <c r="I72" s="33">
        <v>3</v>
      </c>
      <c r="J72" s="33"/>
      <c r="K72" s="33"/>
      <c r="L72" s="33"/>
      <c r="M72" s="33"/>
    </row>
    <row r="73" spans="1:13" x14ac:dyDescent="0.25">
      <c r="A73" s="33" t="s">
        <v>96</v>
      </c>
      <c r="B73" s="32" t="s">
        <v>114</v>
      </c>
      <c r="C73" s="33">
        <v>5</v>
      </c>
      <c r="D73" s="33">
        <v>0</v>
      </c>
      <c r="E73" s="33">
        <v>1</v>
      </c>
      <c r="F73" s="33">
        <v>3</v>
      </c>
      <c r="G73" s="58">
        <v>5</v>
      </c>
      <c r="H73" s="42"/>
      <c r="I73" s="33">
        <v>3</v>
      </c>
      <c r="J73" s="33"/>
      <c r="K73" s="33"/>
      <c r="L73" s="33"/>
      <c r="M73" s="33"/>
    </row>
    <row r="74" spans="1:13" x14ac:dyDescent="0.25">
      <c r="A74" s="33" t="s">
        <v>97</v>
      </c>
      <c r="B74" s="32" t="s">
        <v>92</v>
      </c>
      <c r="C74" s="33">
        <v>10</v>
      </c>
      <c r="D74" s="33">
        <v>0</v>
      </c>
      <c r="E74" s="33">
        <v>3</v>
      </c>
      <c r="F74" s="33">
        <v>7</v>
      </c>
      <c r="G74" s="58">
        <v>10</v>
      </c>
      <c r="H74" s="42"/>
      <c r="I74" s="33">
        <v>3</v>
      </c>
      <c r="J74" s="33"/>
      <c r="K74" s="33"/>
      <c r="L74" s="33"/>
      <c r="M74" s="33"/>
    </row>
    <row r="75" spans="1:13" x14ac:dyDescent="0.25">
      <c r="A75" s="33" t="s">
        <v>98</v>
      </c>
      <c r="B75" s="32" t="s">
        <v>93</v>
      </c>
      <c r="C75" s="33">
        <v>5</v>
      </c>
      <c r="D75" s="33">
        <v>0</v>
      </c>
      <c r="E75" s="33">
        <v>1</v>
      </c>
      <c r="F75" s="33">
        <v>3</v>
      </c>
      <c r="G75" s="58">
        <v>5</v>
      </c>
      <c r="H75" s="42"/>
      <c r="I75" s="33">
        <v>3</v>
      </c>
      <c r="J75" s="33"/>
      <c r="K75" s="33"/>
      <c r="L75" s="33"/>
      <c r="M75" s="33"/>
    </row>
    <row r="76" spans="1:13" x14ac:dyDescent="0.25">
      <c r="A76" s="33" t="s">
        <v>115</v>
      </c>
      <c r="B76" s="32" t="s">
        <v>94</v>
      </c>
      <c r="C76" s="33">
        <v>5</v>
      </c>
      <c r="D76" s="33">
        <v>0</v>
      </c>
      <c r="E76" s="33">
        <v>1</v>
      </c>
      <c r="F76" s="33">
        <v>3</v>
      </c>
      <c r="G76" s="58">
        <v>5</v>
      </c>
      <c r="H76" s="42"/>
      <c r="I76" s="33">
        <v>5</v>
      </c>
      <c r="J76" s="33"/>
      <c r="K76" s="33"/>
      <c r="L76" s="33"/>
      <c r="M76" s="33"/>
    </row>
    <row r="77" spans="1:13" x14ac:dyDescent="0.25">
      <c r="A77" s="33">
        <v>5.3</v>
      </c>
      <c r="B77" s="32" t="s">
        <v>100</v>
      </c>
      <c r="C77" s="76"/>
      <c r="D77" s="77"/>
      <c r="E77" s="77"/>
      <c r="F77" s="77"/>
      <c r="G77" s="77"/>
      <c r="H77" s="78"/>
      <c r="I77" s="6"/>
      <c r="J77" s="6"/>
      <c r="K77" s="6"/>
      <c r="L77" s="6"/>
      <c r="M77" s="6"/>
    </row>
    <row r="78" spans="1:13" ht="24.75" x14ac:dyDescent="0.25">
      <c r="A78" s="33" t="s">
        <v>102</v>
      </c>
      <c r="B78" s="32" t="s">
        <v>101</v>
      </c>
      <c r="C78" s="33">
        <v>10</v>
      </c>
      <c r="D78" s="33">
        <v>0</v>
      </c>
      <c r="E78" s="33">
        <v>3</v>
      </c>
      <c r="F78" s="33">
        <v>7</v>
      </c>
      <c r="G78" s="58">
        <v>10</v>
      </c>
      <c r="H78" s="42"/>
      <c r="I78" s="33">
        <v>0</v>
      </c>
      <c r="J78" s="33"/>
      <c r="K78" s="33"/>
      <c r="L78" s="33"/>
      <c r="M78" s="33"/>
    </row>
    <row r="79" spans="1:13" x14ac:dyDescent="0.25">
      <c r="A79" s="33" t="s">
        <v>103</v>
      </c>
      <c r="B79" s="32" t="s">
        <v>99</v>
      </c>
      <c r="C79" s="33">
        <v>5</v>
      </c>
      <c r="D79" s="33">
        <v>0</v>
      </c>
      <c r="E79" s="33">
        <v>1</v>
      </c>
      <c r="F79" s="33">
        <v>3</v>
      </c>
      <c r="G79" s="58">
        <v>5</v>
      </c>
      <c r="H79" s="42"/>
      <c r="I79" s="33">
        <v>5</v>
      </c>
      <c r="J79" s="33"/>
      <c r="K79" s="33"/>
      <c r="L79" s="33"/>
      <c r="M79" s="33"/>
    </row>
    <row r="80" spans="1:13" ht="24.75" x14ac:dyDescent="0.25">
      <c r="A80" s="33" t="s">
        <v>104</v>
      </c>
      <c r="B80" s="32" t="s">
        <v>173</v>
      </c>
      <c r="C80" s="33">
        <v>5</v>
      </c>
      <c r="D80" s="33">
        <v>0</v>
      </c>
      <c r="E80" s="33">
        <v>1</v>
      </c>
      <c r="F80" s="33">
        <v>3</v>
      </c>
      <c r="G80" s="58">
        <v>5</v>
      </c>
      <c r="H80" s="42"/>
      <c r="I80" s="33">
        <v>1</v>
      </c>
      <c r="J80" s="33"/>
      <c r="K80" s="33"/>
      <c r="L80" s="33"/>
      <c r="M80" s="33"/>
    </row>
    <row r="81" spans="1:15" ht="24.75" x14ac:dyDescent="0.25">
      <c r="A81" s="33">
        <v>5.4</v>
      </c>
      <c r="B81" s="32" t="s">
        <v>105</v>
      </c>
      <c r="C81" s="76"/>
      <c r="D81" s="77"/>
      <c r="E81" s="77"/>
      <c r="F81" s="77"/>
      <c r="G81" s="77"/>
      <c r="H81" s="78"/>
      <c r="I81" s="6"/>
      <c r="J81" s="6"/>
      <c r="K81" s="6"/>
      <c r="L81" s="6"/>
      <c r="M81" s="6"/>
    </row>
    <row r="82" spans="1:15" x14ac:dyDescent="0.25">
      <c r="A82" s="33" t="s">
        <v>107</v>
      </c>
      <c r="B82" s="32" t="s">
        <v>72</v>
      </c>
      <c r="C82" s="33">
        <v>5</v>
      </c>
      <c r="D82" s="33">
        <v>0</v>
      </c>
      <c r="E82" s="33">
        <v>1</v>
      </c>
      <c r="F82" s="33">
        <v>3</v>
      </c>
      <c r="G82" s="58">
        <v>5</v>
      </c>
      <c r="H82" s="42"/>
      <c r="I82" s="33">
        <v>1</v>
      </c>
      <c r="J82" s="33"/>
      <c r="K82" s="33"/>
      <c r="L82" s="33"/>
      <c r="M82" s="33"/>
    </row>
    <row r="83" spans="1:15" x14ac:dyDescent="0.25">
      <c r="A83" s="33" t="s">
        <v>108</v>
      </c>
      <c r="B83" s="32" t="s">
        <v>73</v>
      </c>
      <c r="C83" s="33">
        <v>5</v>
      </c>
      <c r="D83" s="33">
        <v>0</v>
      </c>
      <c r="E83" s="33">
        <v>1</v>
      </c>
      <c r="F83" s="33">
        <v>3</v>
      </c>
      <c r="G83" s="58">
        <v>5</v>
      </c>
      <c r="H83" s="42"/>
      <c r="I83" s="33">
        <v>1</v>
      </c>
      <c r="J83" s="33"/>
      <c r="K83" s="33"/>
      <c r="L83" s="33"/>
      <c r="M83" s="33"/>
    </row>
    <row r="84" spans="1:15" ht="24.75" x14ac:dyDescent="0.25">
      <c r="A84" s="33" t="s">
        <v>109</v>
      </c>
      <c r="B84" s="32" t="s">
        <v>106</v>
      </c>
      <c r="C84" s="33">
        <v>5</v>
      </c>
      <c r="D84" s="33">
        <v>0</v>
      </c>
      <c r="E84" s="33">
        <v>1</v>
      </c>
      <c r="F84" s="33">
        <v>3</v>
      </c>
      <c r="G84" s="58">
        <v>5</v>
      </c>
      <c r="H84" s="42"/>
      <c r="I84" s="33">
        <v>3</v>
      </c>
      <c r="J84" s="33"/>
      <c r="K84" s="33"/>
      <c r="L84" s="33"/>
      <c r="M84" s="33"/>
    </row>
    <row r="85" spans="1:15" x14ac:dyDescent="0.25">
      <c r="A85" s="33" t="s">
        <v>110</v>
      </c>
      <c r="B85" s="32" t="s">
        <v>74</v>
      </c>
      <c r="C85" s="33">
        <v>5</v>
      </c>
      <c r="D85" s="33">
        <v>0</v>
      </c>
      <c r="E85" s="33">
        <v>1</v>
      </c>
      <c r="F85" s="33">
        <v>3</v>
      </c>
      <c r="G85" s="58">
        <v>5</v>
      </c>
      <c r="H85" s="42"/>
      <c r="I85" s="33">
        <v>1</v>
      </c>
      <c r="J85" s="33"/>
      <c r="K85" s="33"/>
      <c r="L85" s="33"/>
      <c r="M85" s="33"/>
    </row>
    <row r="86" spans="1:15" ht="24.75" x14ac:dyDescent="0.25">
      <c r="A86" s="33" t="s">
        <v>111</v>
      </c>
      <c r="B86" s="32" t="s">
        <v>87</v>
      </c>
      <c r="C86" s="33">
        <v>5</v>
      </c>
      <c r="D86" s="33">
        <v>0</v>
      </c>
      <c r="E86" s="33">
        <v>1</v>
      </c>
      <c r="F86" s="33">
        <v>3</v>
      </c>
      <c r="G86" s="58">
        <v>5</v>
      </c>
      <c r="H86" s="42"/>
      <c r="I86" s="33">
        <v>3</v>
      </c>
      <c r="J86" s="33"/>
      <c r="K86" s="33"/>
      <c r="L86" s="33"/>
      <c r="M86" s="33"/>
    </row>
    <row r="87" spans="1:15" ht="15.75" thickBot="1" x14ac:dyDescent="0.3">
      <c r="A87" s="131" t="s">
        <v>112</v>
      </c>
      <c r="B87" s="132" t="s">
        <v>76</v>
      </c>
      <c r="C87" s="131">
        <v>5</v>
      </c>
      <c r="D87" s="131">
        <v>0</v>
      </c>
      <c r="E87" s="131">
        <v>1</v>
      </c>
      <c r="F87" s="131">
        <v>3</v>
      </c>
      <c r="G87" s="134">
        <v>5</v>
      </c>
      <c r="H87" s="135"/>
      <c r="I87" s="131">
        <v>1</v>
      </c>
      <c r="J87" s="131"/>
      <c r="K87" s="131"/>
      <c r="L87" s="131"/>
      <c r="M87" s="131"/>
    </row>
    <row r="88" spans="1:15" ht="15.75" thickBot="1" x14ac:dyDescent="0.3">
      <c r="A88" s="155"/>
      <c r="B88" s="156" t="s">
        <v>116</v>
      </c>
      <c r="C88" s="157">
        <f>SUM(C70:C87)</f>
        <v>100</v>
      </c>
      <c r="D88" s="157"/>
      <c r="E88" s="157"/>
      <c r="F88" s="157"/>
      <c r="G88" s="157"/>
      <c r="H88" s="157"/>
      <c r="I88" s="157">
        <f>SUM(I70:I87)</f>
        <v>48</v>
      </c>
      <c r="J88" s="157">
        <f>SUM(J70:J87)</f>
        <v>0</v>
      </c>
      <c r="K88" s="157">
        <f>SUM(K70:K87)</f>
        <v>0</v>
      </c>
      <c r="L88" s="157">
        <f>SUM(L70:L87)</f>
        <v>0</v>
      </c>
      <c r="M88" s="158">
        <f>SUM(M70:M87)</f>
        <v>0</v>
      </c>
    </row>
    <row r="89" spans="1:15" ht="54" customHeight="1" x14ac:dyDescent="0.25">
      <c r="A89" s="130" t="s">
        <v>229</v>
      </c>
      <c r="B89" s="130"/>
      <c r="C89" s="130"/>
      <c r="D89" s="130"/>
      <c r="E89" s="130"/>
      <c r="F89" s="130"/>
      <c r="G89" s="130"/>
      <c r="H89" s="130"/>
      <c r="I89" s="130"/>
      <c r="J89" s="92"/>
      <c r="K89" s="92"/>
      <c r="L89" s="92"/>
      <c r="M89" s="92"/>
    </row>
    <row r="90" spans="1:15" ht="18.75" x14ac:dyDescent="0.3">
      <c r="A90" s="46" t="s">
        <v>117</v>
      </c>
      <c r="B90" s="47" t="s">
        <v>118</v>
      </c>
      <c r="C90" s="73" t="s">
        <v>12</v>
      </c>
      <c r="D90" s="73"/>
      <c r="E90" s="73"/>
      <c r="F90" s="38">
        <v>0.15</v>
      </c>
      <c r="G90" s="39"/>
      <c r="H90" s="40"/>
      <c r="I90" s="56">
        <v>1</v>
      </c>
      <c r="J90" s="56">
        <v>2</v>
      </c>
      <c r="K90" s="56">
        <v>3</v>
      </c>
      <c r="L90" s="56">
        <v>4</v>
      </c>
      <c r="M90" s="56">
        <v>5</v>
      </c>
      <c r="N90" s="124"/>
      <c r="O90" s="53"/>
    </row>
    <row r="91" spans="1:15" ht="24.75" x14ac:dyDescent="0.25">
      <c r="A91" s="33">
        <v>6.1</v>
      </c>
      <c r="B91" s="32" t="s">
        <v>128</v>
      </c>
      <c r="C91" s="33">
        <v>10</v>
      </c>
      <c r="D91" s="33">
        <v>0</v>
      </c>
      <c r="E91" s="33">
        <v>3</v>
      </c>
      <c r="F91" s="33">
        <v>7</v>
      </c>
      <c r="G91" s="58">
        <v>10</v>
      </c>
      <c r="H91" s="42"/>
      <c r="I91" s="33">
        <v>3</v>
      </c>
      <c r="J91" s="33"/>
      <c r="K91" s="33"/>
      <c r="L91" s="33"/>
      <c r="M91" s="33"/>
      <c r="N91" s="125"/>
      <c r="O91" s="54"/>
    </row>
    <row r="92" spans="1:15" x14ac:dyDescent="0.25">
      <c r="A92" s="33">
        <v>6.2</v>
      </c>
      <c r="B92" s="32" t="s">
        <v>200</v>
      </c>
      <c r="C92" s="33">
        <v>10</v>
      </c>
      <c r="D92" s="33">
        <v>0</v>
      </c>
      <c r="E92" s="33">
        <v>3</v>
      </c>
      <c r="F92" s="33">
        <v>7</v>
      </c>
      <c r="G92" s="58">
        <v>10</v>
      </c>
      <c r="H92" s="42"/>
      <c r="I92" s="33">
        <v>3</v>
      </c>
      <c r="J92" s="33"/>
      <c r="K92" s="33"/>
      <c r="L92" s="33"/>
      <c r="M92" s="33"/>
      <c r="N92" s="125"/>
      <c r="O92" s="54"/>
    </row>
    <row r="93" spans="1:15" ht="24.75" x14ac:dyDescent="0.25">
      <c r="A93" s="33">
        <v>6.3</v>
      </c>
      <c r="B93" s="32" t="s">
        <v>120</v>
      </c>
      <c r="C93" s="33">
        <v>15</v>
      </c>
      <c r="D93" s="41">
        <v>0</v>
      </c>
      <c r="E93" s="41">
        <v>5</v>
      </c>
      <c r="F93" s="33">
        <v>10</v>
      </c>
      <c r="G93" s="58">
        <v>15</v>
      </c>
      <c r="H93" s="42"/>
      <c r="I93" s="33">
        <v>5</v>
      </c>
      <c r="J93" s="33"/>
      <c r="K93" s="33"/>
      <c r="L93" s="33"/>
      <c r="M93" s="33"/>
      <c r="N93" s="125"/>
      <c r="O93" s="54"/>
    </row>
    <row r="94" spans="1:15" ht="24.75" x14ac:dyDescent="0.25">
      <c r="A94" s="33">
        <v>6.4</v>
      </c>
      <c r="B94" s="32" t="s">
        <v>137</v>
      </c>
      <c r="C94" s="33">
        <v>10</v>
      </c>
      <c r="D94" s="33">
        <v>0</v>
      </c>
      <c r="E94" s="33">
        <v>3</v>
      </c>
      <c r="F94" s="33">
        <v>7</v>
      </c>
      <c r="G94" s="58">
        <v>10</v>
      </c>
      <c r="H94" s="42"/>
      <c r="I94" s="33">
        <v>7</v>
      </c>
      <c r="J94" s="33"/>
      <c r="K94" s="33"/>
      <c r="L94" s="33"/>
      <c r="M94" s="33"/>
      <c r="N94" s="125"/>
      <c r="O94" s="54"/>
    </row>
    <row r="95" spans="1:15" ht="24.75" x14ac:dyDescent="0.25">
      <c r="A95" s="33">
        <v>6.5</v>
      </c>
      <c r="B95" s="32" t="s">
        <v>121</v>
      </c>
      <c r="C95" s="33">
        <v>10</v>
      </c>
      <c r="D95" s="33">
        <v>0</v>
      </c>
      <c r="E95" s="33">
        <v>3</v>
      </c>
      <c r="F95" s="33">
        <v>7</v>
      </c>
      <c r="G95" s="58">
        <v>10</v>
      </c>
      <c r="H95" s="42"/>
      <c r="I95" s="48">
        <v>7</v>
      </c>
      <c r="J95" s="48"/>
      <c r="K95" s="48"/>
      <c r="L95" s="48"/>
      <c r="M95" s="48"/>
      <c r="N95" s="125"/>
      <c r="O95" s="54"/>
    </row>
    <row r="96" spans="1:15" ht="24.75" x14ac:dyDescent="0.25">
      <c r="A96" s="33">
        <v>6.6</v>
      </c>
      <c r="B96" s="32" t="s">
        <v>201</v>
      </c>
      <c r="C96" s="33">
        <v>5</v>
      </c>
      <c r="D96" s="33">
        <v>0</v>
      </c>
      <c r="E96" s="33">
        <v>1</v>
      </c>
      <c r="F96" s="33">
        <v>3</v>
      </c>
      <c r="G96" s="58">
        <v>5</v>
      </c>
      <c r="H96" s="42"/>
      <c r="I96" s="48" t="s">
        <v>198</v>
      </c>
      <c r="J96" s="48"/>
      <c r="K96" s="48"/>
      <c r="L96" s="48"/>
      <c r="M96" s="48"/>
      <c r="N96" s="125"/>
      <c r="O96" s="54"/>
    </row>
    <row r="97" spans="1:15" ht="24.75" x14ac:dyDescent="0.25">
      <c r="A97" s="33">
        <v>6.7</v>
      </c>
      <c r="B97" s="32" t="s">
        <v>123</v>
      </c>
      <c r="C97" s="33">
        <v>5</v>
      </c>
      <c r="D97" s="33">
        <v>0</v>
      </c>
      <c r="E97" s="33">
        <v>1</v>
      </c>
      <c r="F97" s="33">
        <v>3</v>
      </c>
      <c r="G97" s="58">
        <v>5</v>
      </c>
      <c r="H97" s="42"/>
      <c r="I97" s="48" t="s">
        <v>198</v>
      </c>
      <c r="J97" s="48"/>
      <c r="K97" s="48"/>
      <c r="L97" s="48"/>
      <c r="M97" s="48"/>
      <c r="N97" s="125"/>
      <c r="O97" s="54"/>
    </row>
    <row r="98" spans="1:15" ht="24.75" x14ac:dyDescent="0.25">
      <c r="A98" s="33">
        <v>6.8</v>
      </c>
      <c r="B98" s="32" t="s">
        <v>124</v>
      </c>
      <c r="C98" s="33">
        <v>15</v>
      </c>
      <c r="D98" s="41">
        <v>0</v>
      </c>
      <c r="E98" s="41">
        <v>5</v>
      </c>
      <c r="F98" s="33">
        <v>10</v>
      </c>
      <c r="G98" s="58">
        <v>15</v>
      </c>
      <c r="H98" s="42"/>
      <c r="I98" s="48" t="s">
        <v>198</v>
      </c>
      <c r="J98" s="48"/>
      <c r="K98" s="48"/>
      <c r="L98" s="48"/>
      <c r="M98" s="48"/>
      <c r="N98" s="125"/>
      <c r="O98" s="54"/>
    </row>
    <row r="99" spans="1:15" ht="24.75" x14ac:dyDescent="0.25">
      <c r="A99" s="33">
        <v>6.9</v>
      </c>
      <c r="B99" s="32" t="s">
        <v>125</v>
      </c>
      <c r="C99" s="33">
        <v>10</v>
      </c>
      <c r="D99" s="33">
        <v>0</v>
      </c>
      <c r="E99" s="33">
        <v>3</v>
      </c>
      <c r="F99" s="33">
        <v>7</v>
      </c>
      <c r="G99" s="58">
        <v>10</v>
      </c>
      <c r="H99" s="42"/>
      <c r="I99" s="48" t="s">
        <v>198</v>
      </c>
      <c r="J99" s="48"/>
      <c r="K99" s="48"/>
      <c r="L99" s="48"/>
      <c r="M99" s="48"/>
      <c r="N99" s="125"/>
      <c r="O99" s="54"/>
    </row>
    <row r="100" spans="1:15" ht="24.75" x14ac:dyDescent="0.25">
      <c r="A100" s="43">
        <v>6.1</v>
      </c>
      <c r="B100" s="32" t="s">
        <v>126</v>
      </c>
      <c r="C100" s="33">
        <v>5</v>
      </c>
      <c r="D100" s="33">
        <v>0</v>
      </c>
      <c r="E100" s="33">
        <v>1</v>
      </c>
      <c r="F100" s="33">
        <v>3</v>
      </c>
      <c r="G100" s="58">
        <v>5</v>
      </c>
      <c r="H100" s="42"/>
      <c r="I100" s="48" t="s">
        <v>198</v>
      </c>
      <c r="J100" s="48"/>
      <c r="K100" s="48"/>
      <c r="L100" s="48"/>
      <c r="M100" s="48"/>
      <c r="N100" s="125"/>
      <c r="O100" s="54"/>
    </row>
    <row r="101" spans="1:15" ht="37.5" thickBot="1" x14ac:dyDescent="0.3">
      <c r="A101" s="131">
        <v>6.11</v>
      </c>
      <c r="B101" s="132" t="s">
        <v>127</v>
      </c>
      <c r="C101" s="131">
        <v>5</v>
      </c>
      <c r="D101" s="131">
        <v>0</v>
      </c>
      <c r="E101" s="131">
        <v>1</v>
      </c>
      <c r="F101" s="131">
        <v>3</v>
      </c>
      <c r="G101" s="134">
        <v>5</v>
      </c>
      <c r="H101" s="135"/>
      <c r="I101" s="131" t="s">
        <v>198</v>
      </c>
      <c r="J101" s="131"/>
      <c r="K101" s="131"/>
      <c r="L101" s="131"/>
      <c r="M101" s="131"/>
      <c r="N101" s="125"/>
      <c r="O101" s="54"/>
    </row>
    <row r="102" spans="1:15" ht="15.75" thickBot="1" x14ac:dyDescent="0.3">
      <c r="A102" s="159"/>
      <c r="B102" s="160" t="s">
        <v>116</v>
      </c>
      <c r="C102" s="161">
        <f>SUM(C91:C101)</f>
        <v>100</v>
      </c>
      <c r="D102" s="161"/>
      <c r="E102" s="161"/>
      <c r="F102" s="161"/>
      <c r="G102" s="161"/>
      <c r="H102" s="161"/>
      <c r="I102" s="161">
        <f>SUM(I91:I101)</f>
        <v>25</v>
      </c>
      <c r="J102" s="161">
        <f>SUM(J91:J101)</f>
        <v>0</v>
      </c>
      <c r="K102" s="161">
        <f>SUM(K91:K101)</f>
        <v>0</v>
      </c>
      <c r="L102" s="161">
        <f>SUM(L91:L101)</f>
        <v>0</v>
      </c>
      <c r="M102" s="162">
        <f>SUM(M91:M101)</f>
        <v>0</v>
      </c>
      <c r="N102" s="126"/>
      <c r="O102" s="55"/>
    </row>
    <row r="103" spans="1:15" ht="44.25" customHeight="1" thickBot="1" x14ac:dyDescent="0.3">
      <c r="A103" s="147" t="s">
        <v>230</v>
      </c>
      <c r="B103" s="148"/>
      <c r="C103" s="148"/>
      <c r="D103" s="148"/>
      <c r="E103" s="148"/>
      <c r="F103" s="148"/>
      <c r="G103" s="148"/>
      <c r="H103" s="148"/>
      <c r="I103" s="148"/>
      <c r="J103" s="149"/>
      <c r="K103" s="149"/>
      <c r="L103" s="149"/>
      <c r="M103" s="150"/>
    </row>
    <row r="104" spans="1:15" ht="18.75" x14ac:dyDescent="0.3">
      <c r="A104" s="140" t="s">
        <v>129</v>
      </c>
      <c r="B104" s="141" t="s">
        <v>130</v>
      </c>
      <c r="C104" s="142" t="s">
        <v>12</v>
      </c>
      <c r="D104" s="142"/>
      <c r="E104" s="142"/>
      <c r="F104" s="143">
        <v>0.16</v>
      </c>
      <c r="G104" s="144"/>
      <c r="H104" s="145"/>
      <c r="I104" s="146">
        <v>1</v>
      </c>
      <c r="J104" s="146">
        <v>2</v>
      </c>
      <c r="K104" s="146">
        <v>3</v>
      </c>
      <c r="L104" s="146">
        <v>4</v>
      </c>
      <c r="M104" s="146">
        <v>5</v>
      </c>
    </row>
    <row r="105" spans="1:15" ht="24.75" x14ac:dyDescent="0.25">
      <c r="A105" s="71">
        <v>7.1</v>
      </c>
      <c r="B105" s="32" t="s">
        <v>131</v>
      </c>
      <c r="C105" s="75"/>
      <c r="D105" s="75"/>
      <c r="E105" s="75"/>
      <c r="F105" s="75"/>
      <c r="G105" s="75"/>
      <c r="H105" s="75"/>
      <c r="I105" s="42"/>
      <c r="J105" s="42"/>
      <c r="K105" s="42"/>
      <c r="L105" s="42"/>
      <c r="M105" s="42"/>
    </row>
    <row r="106" spans="1:15" ht="24.75" x14ac:dyDescent="0.25">
      <c r="A106" s="33" t="s">
        <v>136</v>
      </c>
      <c r="B106" s="32" t="s">
        <v>132</v>
      </c>
      <c r="C106" s="33">
        <v>10</v>
      </c>
      <c r="D106" s="33">
        <v>0</v>
      </c>
      <c r="E106" s="33">
        <v>3</v>
      </c>
      <c r="F106" s="33">
        <v>7</v>
      </c>
      <c r="G106" s="58">
        <v>10</v>
      </c>
      <c r="H106" s="33"/>
      <c r="I106" s="33" t="s">
        <v>198</v>
      </c>
      <c r="J106" s="33"/>
      <c r="K106" s="33"/>
      <c r="L106" s="33"/>
      <c r="M106" s="48"/>
    </row>
    <row r="107" spans="1:15" x14ac:dyDescent="0.25">
      <c r="A107" s="33" t="s">
        <v>138</v>
      </c>
      <c r="B107" s="32" t="s">
        <v>133</v>
      </c>
      <c r="C107" s="33">
        <v>5</v>
      </c>
      <c r="D107" s="33">
        <v>0</v>
      </c>
      <c r="E107" s="33">
        <v>1</v>
      </c>
      <c r="F107" s="33">
        <v>3</v>
      </c>
      <c r="G107" s="58">
        <v>5</v>
      </c>
      <c r="H107" s="33"/>
      <c r="I107" s="33" t="s">
        <v>198</v>
      </c>
      <c r="J107" s="33"/>
      <c r="K107" s="33"/>
      <c r="L107" s="33"/>
      <c r="M107" s="48"/>
    </row>
    <row r="108" spans="1:15" ht="24.75" x14ac:dyDescent="0.25">
      <c r="A108" s="33" t="s">
        <v>139</v>
      </c>
      <c r="B108" s="32" t="s">
        <v>134</v>
      </c>
      <c r="C108" s="33">
        <v>10</v>
      </c>
      <c r="D108" s="33">
        <v>0</v>
      </c>
      <c r="E108" s="33">
        <v>3</v>
      </c>
      <c r="F108" s="33">
        <v>7</v>
      </c>
      <c r="G108" s="58">
        <v>10</v>
      </c>
      <c r="H108" s="33"/>
      <c r="I108" s="33" t="s">
        <v>198</v>
      </c>
      <c r="J108" s="33"/>
      <c r="K108" s="33"/>
      <c r="L108" s="33"/>
      <c r="M108" s="48"/>
    </row>
    <row r="109" spans="1:15" x14ac:dyDescent="0.25">
      <c r="A109" s="33" t="s">
        <v>140</v>
      </c>
      <c r="B109" s="32" t="s">
        <v>135</v>
      </c>
      <c r="C109" s="33">
        <v>10</v>
      </c>
      <c r="D109" s="33">
        <v>0</v>
      </c>
      <c r="E109" s="33">
        <v>3</v>
      </c>
      <c r="F109" s="33">
        <v>7</v>
      </c>
      <c r="G109" s="58">
        <v>10</v>
      </c>
      <c r="H109" s="33"/>
      <c r="I109" s="33" t="s">
        <v>198</v>
      </c>
      <c r="J109" s="33"/>
      <c r="K109" s="33"/>
      <c r="L109" s="33"/>
      <c r="M109" s="48"/>
    </row>
    <row r="110" spans="1:15" ht="24.75" x14ac:dyDescent="0.25">
      <c r="A110" s="33">
        <v>7.2</v>
      </c>
      <c r="B110" s="32" t="s">
        <v>145</v>
      </c>
      <c r="C110" s="33">
        <v>20</v>
      </c>
      <c r="D110" s="41">
        <v>0</v>
      </c>
      <c r="E110" s="41">
        <v>7</v>
      </c>
      <c r="F110" s="33">
        <v>15</v>
      </c>
      <c r="G110" s="58">
        <v>20</v>
      </c>
      <c r="H110" s="33"/>
      <c r="I110" s="33">
        <v>0</v>
      </c>
      <c r="J110" s="33"/>
      <c r="K110" s="33"/>
      <c r="L110" s="33"/>
      <c r="M110" s="33"/>
    </row>
    <row r="111" spans="1:15" ht="24.75" x14ac:dyDescent="0.25">
      <c r="A111" s="33">
        <v>7.3</v>
      </c>
      <c r="B111" s="32" t="s">
        <v>142</v>
      </c>
      <c r="C111" s="33">
        <v>15</v>
      </c>
      <c r="D111" s="41">
        <v>0</v>
      </c>
      <c r="E111" s="41">
        <v>5</v>
      </c>
      <c r="F111" s="33">
        <v>10</v>
      </c>
      <c r="G111" s="58">
        <v>15</v>
      </c>
      <c r="H111" s="33"/>
      <c r="I111" s="33">
        <v>5</v>
      </c>
      <c r="J111" s="33"/>
      <c r="K111" s="33"/>
      <c r="L111" s="33"/>
      <c r="M111" s="33"/>
    </row>
    <row r="112" spans="1:15" ht="24.75" x14ac:dyDescent="0.25">
      <c r="A112" s="33">
        <v>7.4</v>
      </c>
      <c r="B112" s="32" t="s">
        <v>141</v>
      </c>
      <c r="C112" s="33">
        <v>10</v>
      </c>
      <c r="D112" s="33">
        <v>0</v>
      </c>
      <c r="E112" s="33">
        <v>3</v>
      </c>
      <c r="F112" s="33">
        <v>7</v>
      </c>
      <c r="G112" s="58">
        <v>10</v>
      </c>
      <c r="H112" s="33"/>
      <c r="I112" s="33">
        <v>0</v>
      </c>
      <c r="J112" s="33"/>
      <c r="K112" s="33"/>
      <c r="L112" s="33"/>
      <c r="M112" s="33"/>
    </row>
    <row r="113" spans="1:13" ht="36.75" x14ac:dyDescent="0.25">
      <c r="A113" s="33">
        <v>7.5</v>
      </c>
      <c r="B113" s="32" t="s">
        <v>143</v>
      </c>
      <c r="C113" s="33">
        <v>10</v>
      </c>
      <c r="D113" s="33">
        <v>0</v>
      </c>
      <c r="E113" s="33">
        <v>3</v>
      </c>
      <c r="F113" s="33">
        <v>7</v>
      </c>
      <c r="G113" s="58">
        <v>10</v>
      </c>
      <c r="H113" s="33"/>
      <c r="I113" s="33">
        <v>0</v>
      </c>
      <c r="J113" s="33"/>
      <c r="K113" s="33"/>
      <c r="L113" s="33"/>
      <c r="M113" s="33"/>
    </row>
    <row r="114" spans="1:13" ht="25.5" thickBot="1" x14ac:dyDescent="0.3">
      <c r="A114" s="131">
        <v>7.6</v>
      </c>
      <c r="B114" s="132" t="s">
        <v>144</v>
      </c>
      <c r="C114" s="131">
        <v>10</v>
      </c>
      <c r="D114" s="131">
        <v>0</v>
      </c>
      <c r="E114" s="131">
        <v>3</v>
      </c>
      <c r="F114" s="131">
        <v>7</v>
      </c>
      <c r="G114" s="134">
        <v>10</v>
      </c>
      <c r="H114" s="131"/>
      <c r="I114" s="131">
        <v>0</v>
      </c>
      <c r="J114" s="131"/>
      <c r="K114" s="131"/>
      <c r="L114" s="131"/>
      <c r="M114" s="131"/>
    </row>
    <row r="115" spans="1:13" ht="15.75" thickBot="1" x14ac:dyDescent="0.3">
      <c r="A115" s="159"/>
      <c r="B115" s="160" t="s">
        <v>116</v>
      </c>
      <c r="C115" s="161">
        <f>SUM(C105:C114)</f>
        <v>100</v>
      </c>
      <c r="D115" s="161"/>
      <c r="E115" s="161"/>
      <c r="F115" s="161"/>
      <c r="G115" s="161"/>
      <c r="H115" s="161"/>
      <c r="I115" s="161">
        <f>SUM(I105:I114)</f>
        <v>5</v>
      </c>
      <c r="J115" s="161">
        <f>SUM(J105:J114)</f>
        <v>0</v>
      </c>
      <c r="K115" s="161">
        <f>SUM(K105:K114)</f>
        <v>0</v>
      </c>
      <c r="L115" s="161">
        <f>SUM(L105:L114)</f>
        <v>0</v>
      </c>
      <c r="M115" s="162">
        <f>SUM(M105:M114)</f>
        <v>0</v>
      </c>
    </row>
    <row r="116" spans="1:13" ht="49.5" customHeight="1" x14ac:dyDescent="0.25">
      <c r="A116" s="130" t="s">
        <v>231</v>
      </c>
      <c r="B116" s="130"/>
      <c r="C116" s="130"/>
      <c r="D116" s="130"/>
      <c r="E116" s="130"/>
      <c r="F116" s="130"/>
      <c r="G116" s="130"/>
      <c r="H116" s="130"/>
      <c r="I116" s="130"/>
      <c r="J116" s="92"/>
      <c r="K116" s="92"/>
      <c r="L116" s="92"/>
      <c r="M116" s="92"/>
    </row>
    <row r="117" spans="1:13" ht="18.75" x14ac:dyDescent="0.3">
      <c r="A117" s="46" t="s">
        <v>146</v>
      </c>
      <c r="B117" s="47" t="s">
        <v>147</v>
      </c>
      <c r="C117" s="73" t="s">
        <v>12</v>
      </c>
      <c r="D117" s="73"/>
      <c r="E117" s="73"/>
      <c r="F117" s="38">
        <v>0.15</v>
      </c>
      <c r="G117" s="39"/>
      <c r="H117" s="40"/>
      <c r="I117" s="56">
        <v>1</v>
      </c>
      <c r="J117" s="56">
        <v>2</v>
      </c>
      <c r="K117" s="56">
        <v>3</v>
      </c>
      <c r="L117" s="56">
        <v>4</v>
      </c>
      <c r="M117" s="56">
        <v>5</v>
      </c>
    </row>
    <row r="118" spans="1:13" x14ac:dyDescent="0.25">
      <c r="A118" s="33">
        <v>8.1</v>
      </c>
      <c r="B118" s="32" t="s">
        <v>153</v>
      </c>
      <c r="C118" s="75"/>
      <c r="D118" s="75"/>
      <c r="E118" s="75"/>
      <c r="F118" s="75"/>
      <c r="G118" s="75"/>
      <c r="H118" s="75"/>
    </row>
    <row r="119" spans="1:13" x14ac:dyDescent="0.25">
      <c r="A119" s="33" t="s">
        <v>159</v>
      </c>
      <c r="B119" s="32" t="s">
        <v>155</v>
      </c>
      <c r="C119" s="33">
        <v>10</v>
      </c>
      <c r="D119" s="33">
        <v>0</v>
      </c>
      <c r="E119" s="33">
        <v>3</v>
      </c>
      <c r="F119" s="33">
        <v>7</v>
      </c>
      <c r="G119" s="58">
        <v>10</v>
      </c>
      <c r="H119" s="33"/>
      <c r="I119" s="33">
        <v>10</v>
      </c>
      <c r="J119" s="33"/>
      <c r="K119" s="33"/>
      <c r="L119" s="33"/>
      <c r="M119" s="33"/>
    </row>
    <row r="120" spans="1:13" x14ac:dyDescent="0.25">
      <c r="A120" s="33" t="s">
        <v>160</v>
      </c>
      <c r="B120" s="32" t="s">
        <v>154</v>
      </c>
      <c r="C120" s="33">
        <v>10</v>
      </c>
      <c r="D120" s="33">
        <v>0</v>
      </c>
      <c r="E120" s="33">
        <v>3</v>
      </c>
      <c r="F120" s="33">
        <v>7</v>
      </c>
      <c r="G120" s="58">
        <v>10</v>
      </c>
      <c r="H120" s="33"/>
      <c r="I120" s="33">
        <v>10</v>
      </c>
      <c r="J120" s="48"/>
      <c r="K120" s="48"/>
      <c r="L120" s="48"/>
      <c r="M120" s="33"/>
    </row>
    <row r="121" spans="1:13" ht="24.75" x14ac:dyDescent="0.25">
      <c r="A121" s="33" t="s">
        <v>161</v>
      </c>
      <c r="B121" s="32" t="s">
        <v>156</v>
      </c>
      <c r="C121" s="33">
        <v>10</v>
      </c>
      <c r="D121" s="33">
        <v>0</v>
      </c>
      <c r="E121" s="33">
        <v>3</v>
      </c>
      <c r="F121" s="33">
        <v>7</v>
      </c>
      <c r="G121" s="58">
        <v>10</v>
      </c>
      <c r="H121" s="33"/>
      <c r="I121" s="33">
        <v>0</v>
      </c>
      <c r="J121" s="33"/>
      <c r="K121" s="33"/>
      <c r="L121" s="33"/>
      <c r="M121" s="33"/>
    </row>
    <row r="122" spans="1:13" x14ac:dyDescent="0.25">
      <c r="A122" s="33" t="s">
        <v>162</v>
      </c>
      <c r="B122" s="32" t="s">
        <v>157</v>
      </c>
      <c r="C122" s="33">
        <v>20</v>
      </c>
      <c r="D122" s="41">
        <v>0</v>
      </c>
      <c r="E122" s="41">
        <v>7</v>
      </c>
      <c r="F122" s="33">
        <v>15</v>
      </c>
      <c r="G122" s="58">
        <v>20</v>
      </c>
      <c r="H122" s="33"/>
      <c r="I122" s="33">
        <v>0</v>
      </c>
      <c r="J122" s="33"/>
      <c r="K122" s="33"/>
      <c r="L122" s="33"/>
      <c r="M122" s="33"/>
    </row>
    <row r="123" spans="1:13" ht="24.75" x14ac:dyDescent="0.25">
      <c r="A123" s="33" t="s">
        <v>163</v>
      </c>
      <c r="B123" s="32" t="s">
        <v>158</v>
      </c>
      <c r="C123" s="33">
        <v>10</v>
      </c>
      <c r="D123" s="33">
        <v>0</v>
      </c>
      <c r="E123" s="33">
        <v>3</v>
      </c>
      <c r="F123" s="33">
        <v>7</v>
      </c>
      <c r="G123" s="58">
        <v>10</v>
      </c>
      <c r="H123" s="33"/>
      <c r="I123" s="33">
        <v>3</v>
      </c>
      <c r="J123" s="48"/>
      <c r="K123" s="48"/>
      <c r="L123" s="48"/>
      <c r="M123" s="48"/>
    </row>
    <row r="124" spans="1:13" x14ac:dyDescent="0.25">
      <c r="A124" s="33">
        <v>8.1999999999999993</v>
      </c>
      <c r="B124" s="32" t="s">
        <v>165</v>
      </c>
      <c r="C124" s="75"/>
      <c r="D124" s="75"/>
      <c r="E124" s="75"/>
      <c r="F124" s="75"/>
      <c r="G124" s="75"/>
      <c r="H124" s="75"/>
    </row>
    <row r="125" spans="1:13" x14ac:dyDescent="0.25">
      <c r="A125" s="33" t="s">
        <v>169</v>
      </c>
      <c r="B125" s="32" t="s">
        <v>166</v>
      </c>
      <c r="C125" s="33">
        <v>10</v>
      </c>
      <c r="D125" s="33">
        <v>0</v>
      </c>
      <c r="E125" s="33">
        <v>3</v>
      </c>
      <c r="F125" s="33">
        <v>7</v>
      </c>
      <c r="G125" s="58">
        <v>10</v>
      </c>
      <c r="H125" s="33"/>
      <c r="I125" s="48" t="s">
        <v>198</v>
      </c>
      <c r="J125" s="48"/>
      <c r="K125" s="48"/>
      <c r="L125" s="48"/>
      <c r="M125" s="48"/>
    </row>
    <row r="126" spans="1:13" x14ac:dyDescent="0.25">
      <c r="A126" s="33" t="s">
        <v>170</v>
      </c>
      <c r="B126" s="32" t="s">
        <v>167</v>
      </c>
      <c r="C126" s="33">
        <v>10</v>
      </c>
      <c r="D126" s="33">
        <v>0</v>
      </c>
      <c r="E126" s="33">
        <v>3</v>
      </c>
      <c r="F126" s="33">
        <v>7</v>
      </c>
      <c r="G126" s="58">
        <v>10</v>
      </c>
      <c r="H126" s="33"/>
      <c r="I126" s="48" t="s">
        <v>198</v>
      </c>
      <c r="J126" s="48"/>
      <c r="K126" s="48"/>
      <c r="L126" s="48"/>
      <c r="M126" s="48"/>
    </row>
    <row r="127" spans="1:13" x14ac:dyDescent="0.25">
      <c r="A127" s="33" t="s">
        <v>171</v>
      </c>
      <c r="B127" s="32" t="s">
        <v>168</v>
      </c>
      <c r="C127" s="33">
        <v>10</v>
      </c>
      <c r="D127" s="33">
        <v>0</v>
      </c>
      <c r="E127" s="33">
        <v>3</v>
      </c>
      <c r="F127" s="33">
        <v>7</v>
      </c>
      <c r="G127" s="58">
        <v>10</v>
      </c>
      <c r="H127" s="33"/>
      <c r="I127" s="48" t="s">
        <v>198</v>
      </c>
      <c r="J127" s="48"/>
      <c r="K127" s="48"/>
      <c r="L127" s="48"/>
      <c r="M127" s="48"/>
    </row>
    <row r="128" spans="1:13" ht="25.5" thickBot="1" x14ac:dyDescent="0.3">
      <c r="A128" s="131">
        <v>8.3000000000000007</v>
      </c>
      <c r="B128" s="132" t="s">
        <v>164</v>
      </c>
      <c r="C128" s="131">
        <v>10</v>
      </c>
      <c r="D128" s="131">
        <v>0</v>
      </c>
      <c r="E128" s="131">
        <v>3</v>
      </c>
      <c r="F128" s="131">
        <v>7</v>
      </c>
      <c r="G128" s="134">
        <v>10</v>
      </c>
      <c r="H128" s="131"/>
      <c r="I128" s="131">
        <v>3</v>
      </c>
      <c r="J128" s="131"/>
      <c r="K128" s="131"/>
      <c r="L128" s="131"/>
      <c r="M128" s="131"/>
    </row>
    <row r="129" spans="1:13" ht="15.75" thickBot="1" x14ac:dyDescent="0.3">
      <c r="A129" s="159"/>
      <c r="B129" s="160" t="s">
        <v>116</v>
      </c>
      <c r="C129" s="161">
        <f>SUM(C118:C128)</f>
        <v>100</v>
      </c>
      <c r="D129" s="161"/>
      <c r="E129" s="161"/>
      <c r="F129" s="161"/>
      <c r="G129" s="161"/>
      <c r="H129" s="161"/>
      <c r="I129" s="161">
        <f>SUM(I118:I128)</f>
        <v>26</v>
      </c>
      <c r="J129" s="161">
        <f>SUM(J118:J128)</f>
        <v>0</v>
      </c>
      <c r="K129" s="161">
        <f>SUM(K118:K128)</f>
        <v>0</v>
      </c>
      <c r="L129" s="161">
        <f>SUM(L118:L128)</f>
        <v>0</v>
      </c>
      <c r="M129" s="162">
        <f>SUM(M118:M128)</f>
        <v>0</v>
      </c>
    </row>
    <row r="130" spans="1:13" ht="50.25" customHeight="1" x14ac:dyDescent="0.25">
      <c r="A130" s="130" t="s">
        <v>232</v>
      </c>
      <c r="B130" s="130"/>
      <c r="C130" s="130"/>
      <c r="D130" s="130"/>
      <c r="E130" s="130"/>
      <c r="F130" s="130"/>
      <c r="G130" s="130"/>
      <c r="H130" s="130"/>
      <c r="I130" s="130"/>
      <c r="J130" s="92"/>
      <c r="K130" s="92"/>
      <c r="L130" s="92"/>
      <c r="M130" s="92"/>
    </row>
    <row r="131" spans="1:13" ht="18.75" x14ac:dyDescent="0.3">
      <c r="A131" s="46" t="s">
        <v>172</v>
      </c>
      <c r="B131" s="47" t="s">
        <v>174</v>
      </c>
      <c r="C131" s="73" t="s">
        <v>12</v>
      </c>
      <c r="D131" s="73"/>
      <c r="E131" s="73"/>
      <c r="F131" s="38">
        <v>0.08</v>
      </c>
      <c r="G131" s="39"/>
      <c r="H131" s="40"/>
      <c r="I131" s="56">
        <v>1</v>
      </c>
      <c r="J131" s="56">
        <v>2</v>
      </c>
      <c r="K131" s="56">
        <v>3</v>
      </c>
      <c r="L131" s="56">
        <v>4</v>
      </c>
      <c r="M131" s="56">
        <v>5</v>
      </c>
    </row>
    <row r="132" spans="1:13" x14ac:dyDescent="0.25">
      <c r="A132" s="33">
        <v>9.1</v>
      </c>
      <c r="B132" s="32" t="s">
        <v>175</v>
      </c>
      <c r="C132" s="33">
        <v>10</v>
      </c>
      <c r="D132" s="33">
        <v>0</v>
      </c>
      <c r="E132" s="33">
        <v>3</v>
      </c>
      <c r="F132" s="33">
        <v>7</v>
      </c>
      <c r="G132" s="58">
        <v>10</v>
      </c>
      <c r="H132" s="33"/>
      <c r="I132" s="33">
        <v>7</v>
      </c>
      <c r="J132" s="48"/>
      <c r="K132" s="33"/>
      <c r="L132" s="33"/>
      <c r="M132" s="33"/>
    </row>
    <row r="133" spans="1:13" x14ac:dyDescent="0.25">
      <c r="A133" s="33">
        <v>9.1999999999999993</v>
      </c>
      <c r="B133" s="32" t="s">
        <v>176</v>
      </c>
      <c r="C133" s="33">
        <v>10</v>
      </c>
      <c r="D133" s="33">
        <v>0</v>
      </c>
      <c r="E133" s="33">
        <v>3</v>
      </c>
      <c r="F133" s="33">
        <v>7</v>
      </c>
      <c r="G133" s="58">
        <v>10</v>
      </c>
      <c r="H133" s="33"/>
      <c r="I133" s="33">
        <v>3</v>
      </c>
      <c r="J133" s="33"/>
      <c r="K133" s="33"/>
      <c r="L133" s="33"/>
      <c r="M133" s="33"/>
    </row>
    <row r="134" spans="1:13" ht="24.75" x14ac:dyDescent="0.25">
      <c r="A134" s="33">
        <v>9.3000000000000007</v>
      </c>
      <c r="B134" s="163" t="s">
        <v>202</v>
      </c>
      <c r="C134" s="33">
        <v>10</v>
      </c>
      <c r="D134" s="33">
        <v>0</v>
      </c>
      <c r="E134" s="33">
        <v>3</v>
      </c>
      <c r="F134" s="33">
        <v>7</v>
      </c>
      <c r="G134" s="58">
        <v>10</v>
      </c>
      <c r="H134" s="33"/>
      <c r="I134" s="33">
        <v>0</v>
      </c>
      <c r="J134" s="48"/>
      <c r="K134" s="33"/>
      <c r="L134" s="33"/>
      <c r="M134" s="33"/>
    </row>
    <row r="135" spans="1:13" x14ac:dyDescent="0.25">
      <c r="A135" s="33">
        <v>9.4</v>
      </c>
      <c r="B135" s="32" t="s">
        <v>178</v>
      </c>
      <c r="C135" s="33">
        <v>10</v>
      </c>
      <c r="D135" s="33">
        <v>0</v>
      </c>
      <c r="E135" s="33">
        <v>3</v>
      </c>
      <c r="F135" s="33">
        <v>7</v>
      </c>
      <c r="G135" s="58">
        <v>10</v>
      </c>
      <c r="H135" s="33"/>
      <c r="I135" s="33">
        <v>0</v>
      </c>
      <c r="J135" s="48"/>
      <c r="K135" s="33"/>
      <c r="L135" s="33"/>
      <c r="M135" s="33"/>
    </row>
    <row r="136" spans="1:13" x14ac:dyDescent="0.25">
      <c r="A136" s="33">
        <v>9.5</v>
      </c>
      <c r="B136" s="32" t="s">
        <v>179</v>
      </c>
      <c r="C136" s="33">
        <v>10</v>
      </c>
      <c r="D136" s="33">
        <v>0</v>
      </c>
      <c r="E136" s="33">
        <v>3</v>
      </c>
      <c r="F136" s="33">
        <v>7</v>
      </c>
      <c r="G136" s="58">
        <v>10</v>
      </c>
      <c r="H136" s="42"/>
      <c r="I136" s="33">
        <v>0</v>
      </c>
      <c r="J136" s="33"/>
      <c r="K136" s="33"/>
      <c r="L136" s="33"/>
      <c r="M136" s="33"/>
    </row>
    <row r="137" spans="1:13" x14ac:dyDescent="0.25">
      <c r="A137" s="33">
        <v>9.6</v>
      </c>
      <c r="B137" s="32" t="s">
        <v>180</v>
      </c>
      <c r="C137" s="75"/>
      <c r="D137" s="75"/>
      <c r="E137" s="75"/>
      <c r="F137" s="75"/>
      <c r="G137" s="75"/>
      <c r="H137" s="75"/>
      <c r="I137" s="6"/>
      <c r="J137" s="6"/>
      <c r="K137" s="6"/>
      <c r="L137" s="6"/>
      <c r="M137" s="6"/>
    </row>
    <row r="138" spans="1:13" x14ac:dyDescent="0.25">
      <c r="A138" s="33" t="s">
        <v>186</v>
      </c>
      <c r="B138" s="32" t="s">
        <v>181</v>
      </c>
      <c r="C138" s="41">
        <v>15</v>
      </c>
      <c r="D138" s="41">
        <v>0</v>
      </c>
      <c r="E138" s="41">
        <v>5</v>
      </c>
      <c r="F138" s="33">
        <v>10</v>
      </c>
      <c r="G138" s="58">
        <v>15</v>
      </c>
      <c r="H138" s="42"/>
      <c r="I138" s="33">
        <v>10</v>
      </c>
      <c r="J138" s="33"/>
      <c r="K138" s="33"/>
      <c r="L138" s="33"/>
      <c r="M138" s="33"/>
    </row>
    <row r="139" spans="1:13" x14ac:dyDescent="0.25">
      <c r="A139" s="33" t="s">
        <v>187</v>
      </c>
      <c r="B139" s="32" t="s">
        <v>182</v>
      </c>
      <c r="C139" s="41">
        <v>5</v>
      </c>
      <c r="D139" s="33">
        <v>0</v>
      </c>
      <c r="E139" s="33">
        <v>1</v>
      </c>
      <c r="F139" s="33">
        <v>3</v>
      </c>
      <c r="G139" s="58">
        <v>5</v>
      </c>
      <c r="H139" s="42"/>
      <c r="I139" s="33">
        <v>1</v>
      </c>
      <c r="J139" s="33"/>
      <c r="K139" s="33"/>
      <c r="L139" s="33"/>
      <c r="M139" s="33"/>
    </row>
    <row r="140" spans="1:13" ht="24.75" x14ac:dyDescent="0.25">
      <c r="A140" s="33" t="s">
        <v>188</v>
      </c>
      <c r="B140" s="32" t="s">
        <v>183</v>
      </c>
      <c r="C140" s="41">
        <v>5</v>
      </c>
      <c r="D140" s="33">
        <v>0</v>
      </c>
      <c r="E140" s="33">
        <v>1</v>
      </c>
      <c r="F140" s="33">
        <v>3</v>
      </c>
      <c r="G140" s="58">
        <v>5</v>
      </c>
      <c r="H140" s="42"/>
      <c r="I140" s="33">
        <v>1</v>
      </c>
      <c r="J140" s="33"/>
      <c r="K140" s="33"/>
      <c r="L140" s="33"/>
      <c r="M140" s="33"/>
    </row>
    <row r="141" spans="1:13" ht="24.75" x14ac:dyDescent="0.25">
      <c r="A141" s="33" t="s">
        <v>189</v>
      </c>
      <c r="B141" s="32" t="s">
        <v>184</v>
      </c>
      <c r="C141" s="41">
        <v>15</v>
      </c>
      <c r="D141" s="41">
        <v>0</v>
      </c>
      <c r="E141" s="41">
        <v>5</v>
      </c>
      <c r="F141" s="33">
        <v>10</v>
      </c>
      <c r="G141" s="58">
        <v>15</v>
      </c>
      <c r="H141" s="42"/>
      <c r="I141" s="33">
        <v>10</v>
      </c>
      <c r="J141" s="33"/>
      <c r="K141" s="33"/>
      <c r="L141" s="33"/>
      <c r="M141" s="33"/>
    </row>
    <row r="142" spans="1:13" ht="15.75" thickBot="1" x14ac:dyDescent="0.3">
      <c r="A142" s="131" t="s">
        <v>190</v>
      </c>
      <c r="B142" s="132" t="s">
        <v>185</v>
      </c>
      <c r="C142" s="133">
        <v>10</v>
      </c>
      <c r="D142" s="131">
        <v>0</v>
      </c>
      <c r="E142" s="131">
        <v>3</v>
      </c>
      <c r="F142" s="131">
        <v>7</v>
      </c>
      <c r="G142" s="134">
        <v>10</v>
      </c>
      <c r="H142" s="135"/>
      <c r="I142" s="131">
        <v>3</v>
      </c>
      <c r="J142" s="131"/>
      <c r="K142" s="131"/>
      <c r="L142" s="131"/>
      <c r="M142" s="131"/>
    </row>
    <row r="143" spans="1:13" ht="15.75" thickBot="1" x14ac:dyDescent="0.3">
      <c r="A143" s="159"/>
      <c r="B143" s="160" t="s">
        <v>116</v>
      </c>
      <c r="C143" s="161">
        <f>SUM(C132:C142)</f>
        <v>100</v>
      </c>
      <c r="D143" s="161"/>
      <c r="E143" s="161"/>
      <c r="F143" s="161"/>
      <c r="G143" s="161"/>
      <c r="H143" s="161"/>
      <c r="I143" s="161">
        <f>SUM(I132:I142)</f>
        <v>35</v>
      </c>
      <c r="J143" s="161">
        <f>SUM(J132:J142)</f>
        <v>0</v>
      </c>
      <c r="K143" s="161">
        <f>SUM(K132:K142)</f>
        <v>0</v>
      </c>
      <c r="L143" s="161">
        <f>SUM(L132:L142)</f>
        <v>0</v>
      </c>
      <c r="M143" s="162">
        <f>SUM(M132:M142)</f>
        <v>0</v>
      </c>
    </row>
    <row r="144" spans="1:13" ht="31.5" customHeight="1" thickBot="1" x14ac:dyDescent="0.3">
      <c r="A144" s="147" t="s">
        <v>233</v>
      </c>
      <c r="B144" s="148"/>
      <c r="C144" s="148"/>
      <c r="D144" s="148"/>
      <c r="E144" s="148"/>
      <c r="F144" s="148"/>
      <c r="G144" s="148"/>
      <c r="H144" s="148"/>
      <c r="I144" s="148"/>
      <c r="J144" s="149"/>
      <c r="K144" s="149"/>
      <c r="L144" s="149"/>
      <c r="M144" s="150"/>
    </row>
    <row r="145" spans="1:13" x14ac:dyDescent="0.25">
      <c r="A145" s="100" t="s">
        <v>148</v>
      </c>
      <c r="B145" s="101"/>
      <c r="C145" s="101"/>
      <c r="D145" s="101"/>
      <c r="E145" s="101"/>
      <c r="F145" s="101"/>
      <c r="G145" s="102"/>
    </row>
    <row r="146" spans="1:13" x14ac:dyDescent="0.25">
      <c r="A146" s="103" t="s">
        <v>149</v>
      </c>
      <c r="B146" s="104"/>
      <c r="C146" s="104"/>
      <c r="D146" s="104"/>
      <c r="E146" s="104"/>
      <c r="F146" s="104"/>
      <c r="G146" s="105"/>
      <c r="H146" s="92"/>
      <c r="I146" s="92"/>
      <c r="J146" s="92"/>
      <c r="K146" s="92"/>
      <c r="L146" s="92"/>
      <c r="M146" s="92"/>
    </row>
    <row r="147" spans="1:13" x14ac:dyDescent="0.25">
      <c r="A147" s="103" t="s">
        <v>150</v>
      </c>
      <c r="B147" s="104"/>
      <c r="C147" s="104"/>
      <c r="D147" s="104"/>
      <c r="E147" s="104"/>
      <c r="F147" s="104"/>
      <c r="G147" s="105"/>
      <c r="H147" s="92"/>
      <c r="I147" s="92"/>
      <c r="J147" s="92"/>
      <c r="K147" s="92"/>
      <c r="L147" s="92"/>
      <c r="M147" s="92"/>
    </row>
    <row r="148" spans="1:13" x14ac:dyDescent="0.25">
      <c r="A148" s="103" t="s">
        <v>151</v>
      </c>
      <c r="B148" s="104"/>
      <c r="C148" s="104"/>
      <c r="D148" s="104"/>
      <c r="E148" s="104"/>
      <c r="F148" s="104"/>
      <c r="G148" s="105"/>
      <c r="H148" s="92"/>
      <c r="I148" s="92"/>
      <c r="J148" s="92"/>
      <c r="K148" s="92"/>
      <c r="L148" s="92"/>
      <c r="M148" s="92"/>
    </row>
    <row r="149" spans="1:13" x14ac:dyDescent="0.25">
      <c r="A149" s="103" t="s">
        <v>152</v>
      </c>
      <c r="B149" s="104"/>
      <c r="C149" s="104"/>
      <c r="D149" s="104"/>
      <c r="E149" s="104"/>
      <c r="F149" s="104"/>
      <c r="G149" s="105"/>
      <c r="H149" s="92"/>
      <c r="I149" s="92"/>
      <c r="J149" s="92"/>
      <c r="K149" s="92"/>
      <c r="L149" s="92"/>
      <c r="M149" s="92"/>
    </row>
    <row r="150" spans="1:13" ht="15.75" thickBot="1" x14ac:dyDescent="0.3">
      <c r="A150" s="106"/>
      <c r="B150" s="107"/>
      <c r="C150" s="107"/>
      <c r="D150" s="107"/>
      <c r="E150" s="107"/>
      <c r="F150" s="107"/>
      <c r="G150" s="108"/>
      <c r="H150" s="92"/>
      <c r="I150" s="92"/>
      <c r="J150" s="92"/>
      <c r="K150" s="92"/>
      <c r="L150" s="92"/>
      <c r="M150" s="92"/>
    </row>
    <row r="151" spans="1:13" x14ac:dyDescent="0.25">
      <c r="A151" s="92"/>
      <c r="B151" s="92"/>
      <c r="C151" s="92"/>
      <c r="D151" s="92"/>
      <c r="E151" s="92"/>
      <c r="F151" s="92"/>
      <c r="G151" s="92"/>
      <c r="H151" s="92"/>
      <c r="I151" s="92"/>
      <c r="J151" s="92"/>
      <c r="K151" s="92"/>
      <c r="L151" s="92"/>
      <c r="M151" s="92"/>
    </row>
    <row r="152" spans="1:13" x14ac:dyDescent="0.25">
      <c r="A152" s="92"/>
      <c r="B152" s="92"/>
      <c r="C152" s="92"/>
      <c r="D152" s="92"/>
      <c r="E152" s="92"/>
      <c r="F152" s="92"/>
      <c r="G152" s="92"/>
      <c r="H152" s="92"/>
      <c r="I152" s="92"/>
      <c r="J152" s="92"/>
      <c r="K152" s="92"/>
      <c r="L152" s="92"/>
      <c r="M152" s="92"/>
    </row>
    <row r="153" spans="1:13" x14ac:dyDescent="0.25">
      <c r="A153" s="92"/>
      <c r="B153" s="92"/>
      <c r="C153" s="92"/>
      <c r="D153" s="92"/>
      <c r="E153" s="92"/>
      <c r="F153" s="92"/>
      <c r="G153" s="92"/>
      <c r="H153" s="92"/>
      <c r="I153" s="92"/>
      <c r="J153" s="92"/>
      <c r="K153" s="92"/>
      <c r="L153" s="92"/>
      <c r="M153" s="92"/>
    </row>
    <row r="154" spans="1:13" x14ac:dyDescent="0.25">
      <c r="A154" s="92"/>
      <c r="B154" s="92"/>
      <c r="C154" s="92"/>
      <c r="D154" s="92"/>
      <c r="E154" s="92"/>
      <c r="F154" s="92"/>
      <c r="G154" s="92"/>
      <c r="H154" s="92"/>
      <c r="I154" s="92"/>
      <c r="J154" s="92"/>
      <c r="K154" s="92"/>
      <c r="L154" s="92"/>
      <c r="M154" s="92"/>
    </row>
    <row r="155" spans="1:13" x14ac:dyDescent="0.25">
      <c r="A155" s="92"/>
      <c r="B155" s="92"/>
      <c r="C155" s="92"/>
      <c r="D155" s="92"/>
      <c r="E155" s="92"/>
      <c r="F155" s="92"/>
      <c r="G155" s="92"/>
      <c r="H155" s="92"/>
      <c r="I155" s="92"/>
      <c r="J155" s="92"/>
      <c r="K155" s="92"/>
      <c r="L155" s="92"/>
      <c r="M155" s="92"/>
    </row>
    <row r="156" spans="1:13" x14ac:dyDescent="0.25">
      <c r="A156" s="92"/>
      <c r="B156" s="92"/>
      <c r="C156" s="92"/>
      <c r="D156" s="92"/>
      <c r="E156" s="92"/>
      <c r="F156" s="92"/>
      <c r="G156" s="92"/>
      <c r="H156" s="92"/>
      <c r="I156" s="92"/>
      <c r="J156" s="92"/>
      <c r="K156" s="92"/>
      <c r="L156" s="92"/>
      <c r="M156" s="92"/>
    </row>
    <row r="157" spans="1:13" x14ac:dyDescent="0.25">
      <c r="A157" s="92"/>
      <c r="B157" s="92"/>
      <c r="C157" s="92"/>
      <c r="D157" s="92"/>
      <c r="E157" s="92"/>
      <c r="F157" s="92"/>
      <c r="G157" s="92"/>
      <c r="H157" s="92"/>
      <c r="I157" s="92"/>
      <c r="J157" s="92"/>
      <c r="K157" s="92"/>
      <c r="L157" s="92"/>
      <c r="M157" s="92"/>
    </row>
    <row r="158" spans="1:13" x14ac:dyDescent="0.25">
      <c r="A158" s="92"/>
      <c r="B158" s="92"/>
      <c r="C158" s="92"/>
      <c r="D158" s="92"/>
      <c r="E158" s="92"/>
      <c r="F158" s="92"/>
      <c r="G158" s="92"/>
      <c r="H158" s="92"/>
      <c r="I158" s="92"/>
      <c r="J158" s="92"/>
      <c r="K158" s="92"/>
      <c r="L158" s="92"/>
      <c r="M158" s="92"/>
    </row>
    <row r="159" spans="1:13" x14ac:dyDescent="0.25">
      <c r="A159" s="92"/>
      <c r="B159" s="92"/>
      <c r="C159" s="92"/>
      <c r="D159" s="92"/>
      <c r="E159" s="92"/>
      <c r="F159" s="92"/>
      <c r="G159" s="92"/>
      <c r="H159" s="92"/>
      <c r="I159" s="92"/>
      <c r="J159" s="92"/>
      <c r="K159" s="92"/>
      <c r="L159" s="92"/>
      <c r="M159" s="92"/>
    </row>
    <row r="160" spans="1:13" x14ac:dyDescent="0.25">
      <c r="A160" s="92"/>
      <c r="B160" s="92"/>
      <c r="C160" s="92"/>
      <c r="D160" s="92"/>
      <c r="E160" s="92"/>
      <c r="F160" s="92"/>
      <c r="G160" s="92"/>
      <c r="H160" s="92"/>
      <c r="I160" s="92"/>
      <c r="J160" s="92"/>
      <c r="K160" s="92"/>
      <c r="L160" s="92"/>
      <c r="M160" s="92"/>
    </row>
    <row r="161" spans="1:13" x14ac:dyDescent="0.25">
      <c r="A161" s="92"/>
      <c r="B161" s="92"/>
      <c r="C161" s="92"/>
      <c r="D161" s="92"/>
      <c r="E161" s="92"/>
      <c r="F161" s="92"/>
      <c r="G161" s="92"/>
      <c r="H161" s="92"/>
      <c r="I161" s="92"/>
      <c r="J161" s="92"/>
      <c r="K161" s="92"/>
      <c r="L161" s="92"/>
      <c r="M161" s="92"/>
    </row>
  </sheetData>
  <mergeCells count="40">
    <mergeCell ref="A4:H4"/>
    <mergeCell ref="A8:G8"/>
    <mergeCell ref="A9:G9"/>
    <mergeCell ref="A116:I116"/>
    <mergeCell ref="M1:M9"/>
    <mergeCell ref="K1:K9"/>
    <mergeCell ref="C12:E12"/>
    <mergeCell ref="C14:G14"/>
    <mergeCell ref="C90:E90"/>
    <mergeCell ref="A68:I68"/>
    <mergeCell ref="C56:H56"/>
    <mergeCell ref="C69:E69"/>
    <mergeCell ref="C71:H71"/>
    <mergeCell ref="C77:H77"/>
    <mergeCell ref="C25:E25"/>
    <mergeCell ref="C28:G28"/>
    <mergeCell ref="L1:L9"/>
    <mergeCell ref="A1:H1"/>
    <mergeCell ref="A3:H3"/>
    <mergeCell ref="C118:H118"/>
    <mergeCell ref="J1:J9"/>
    <mergeCell ref="C36:E36"/>
    <mergeCell ref="C40:G40"/>
    <mergeCell ref="C47:E47"/>
    <mergeCell ref="C49:H49"/>
    <mergeCell ref="C81:H81"/>
    <mergeCell ref="A89:I89"/>
    <mergeCell ref="C105:H105"/>
    <mergeCell ref="C117:E117"/>
    <mergeCell ref="I1:I9"/>
    <mergeCell ref="A24:I24"/>
    <mergeCell ref="A35:I35"/>
    <mergeCell ref="A46:I46"/>
    <mergeCell ref="C104:E104"/>
    <mergeCell ref="A103:I103"/>
    <mergeCell ref="C124:H124"/>
    <mergeCell ref="C131:E131"/>
    <mergeCell ref="C137:H137"/>
    <mergeCell ref="A130:I130"/>
    <mergeCell ref="A144:I144"/>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43"/>
  <sheetViews>
    <sheetView zoomScale="70" zoomScaleNormal="70" workbookViewId="0">
      <selection activeCell="K7" sqref="K7"/>
    </sheetView>
  </sheetViews>
  <sheetFormatPr baseColWidth="10" defaultRowHeight="15" x14ac:dyDescent="0.25"/>
  <cols>
    <col min="3" max="3" width="31.7109375" customWidth="1"/>
    <col min="4" max="4" width="19" customWidth="1"/>
    <col min="5" max="5" width="15.7109375" customWidth="1"/>
    <col min="6" max="6" width="15.5703125" customWidth="1"/>
    <col min="7" max="7" width="12.85546875" customWidth="1"/>
    <col min="10" max="10" width="13.140625" customWidth="1"/>
    <col min="13" max="13" width="12.85546875" customWidth="1"/>
    <col min="16" max="16" width="12.5703125" customWidth="1"/>
    <col min="19" max="19" width="12.28515625" customWidth="1"/>
    <col min="21" max="24" width="11.42578125" style="92"/>
  </cols>
  <sheetData>
    <row r="1" spans="1:22" ht="19.5" x14ac:dyDescent="0.25">
      <c r="A1" s="90" t="s">
        <v>235</v>
      </c>
      <c r="B1" s="90"/>
      <c r="C1" s="90"/>
      <c r="D1" s="90"/>
      <c r="E1" s="90"/>
      <c r="F1" s="90"/>
      <c r="G1" s="90"/>
      <c r="H1" s="90"/>
      <c r="I1" s="90"/>
      <c r="J1" s="91"/>
      <c r="K1" s="91"/>
      <c r="L1" s="91"/>
      <c r="M1" s="91"/>
      <c r="N1" s="91"/>
      <c r="O1" s="91"/>
      <c r="P1" s="91"/>
      <c r="Q1" s="91"/>
      <c r="R1" s="91"/>
      <c r="S1" s="91"/>
      <c r="T1" s="91"/>
      <c r="U1" s="91"/>
      <c r="V1" s="91"/>
    </row>
    <row r="2" spans="1:22" x14ac:dyDescent="0.25">
      <c r="A2" s="93" t="s">
        <v>236</v>
      </c>
      <c r="B2" s="92"/>
      <c r="C2" s="92"/>
      <c r="D2" s="92"/>
      <c r="E2" s="92"/>
      <c r="F2" s="92"/>
      <c r="G2" s="92"/>
      <c r="H2" s="92"/>
      <c r="I2" s="92"/>
      <c r="J2" s="92"/>
      <c r="K2" s="92"/>
      <c r="L2" s="92"/>
      <c r="M2" s="92"/>
      <c r="N2" s="92"/>
      <c r="O2" s="92"/>
      <c r="P2" s="92"/>
      <c r="Q2" s="92"/>
      <c r="R2" s="92"/>
      <c r="S2" s="92"/>
      <c r="T2" s="92"/>
    </row>
    <row r="3" spans="1:22" ht="15.75" x14ac:dyDescent="0.25">
      <c r="A3" s="94" t="s">
        <v>0</v>
      </c>
      <c r="B3" s="94"/>
      <c r="C3" s="94"/>
      <c r="D3" s="94"/>
      <c r="E3" s="94"/>
      <c r="F3" s="94"/>
      <c r="G3" s="94"/>
      <c r="H3" s="94"/>
      <c r="I3" s="94"/>
      <c r="J3" s="95"/>
      <c r="K3" s="95"/>
      <c r="L3" s="95"/>
      <c r="M3" s="95"/>
      <c r="N3" s="95"/>
      <c r="O3" s="95"/>
      <c r="P3" s="95"/>
      <c r="Q3" s="95"/>
      <c r="R3" s="95"/>
      <c r="S3" s="95"/>
      <c r="T3" s="95"/>
      <c r="U3" s="95"/>
      <c r="V3" s="95"/>
    </row>
    <row r="4" spans="1:22" x14ac:dyDescent="0.25">
      <c r="A4" s="96" t="s">
        <v>1</v>
      </c>
      <c r="B4" s="96"/>
      <c r="C4" s="96"/>
      <c r="D4" s="96"/>
      <c r="E4" s="96"/>
      <c r="F4" s="96"/>
      <c r="G4" s="96"/>
      <c r="H4" s="96"/>
      <c r="I4" s="96"/>
      <c r="J4" s="92"/>
      <c r="K4" s="92"/>
      <c r="L4" s="92"/>
      <c r="M4" s="92"/>
      <c r="N4" s="92"/>
      <c r="O4" s="92"/>
      <c r="P4" s="92"/>
      <c r="Q4" s="92"/>
      <c r="R4" s="92"/>
      <c r="S4" s="92"/>
      <c r="T4" s="92"/>
    </row>
    <row r="5" spans="1:22" ht="15.75" thickBot="1" x14ac:dyDescent="0.3">
      <c r="A5" s="164"/>
      <c r="B5" s="164"/>
      <c r="C5" s="164"/>
      <c r="D5" s="164"/>
      <c r="E5" s="164"/>
      <c r="F5" s="164"/>
      <c r="G5" s="164"/>
      <c r="H5" s="164"/>
      <c r="I5" s="164"/>
      <c r="J5" s="92"/>
      <c r="K5" s="92"/>
      <c r="L5" s="92"/>
      <c r="M5" s="92"/>
      <c r="N5" s="92"/>
      <c r="O5" s="92"/>
      <c r="P5" s="92"/>
      <c r="Q5" s="92"/>
      <c r="R5" s="92"/>
      <c r="S5" s="92"/>
      <c r="T5" s="92"/>
    </row>
    <row r="6" spans="1:22" ht="18.75" x14ac:dyDescent="0.3">
      <c r="A6" s="66" t="s">
        <v>2</v>
      </c>
      <c r="B6" s="67"/>
      <c r="C6" s="67"/>
      <c r="D6" s="67"/>
      <c r="E6" s="67"/>
      <c r="F6" s="67"/>
      <c r="G6" s="68"/>
      <c r="H6" s="164"/>
      <c r="I6" s="164"/>
      <c r="J6" s="92"/>
      <c r="K6" s="92"/>
      <c r="L6" s="92"/>
      <c r="M6" s="92"/>
      <c r="N6" s="92"/>
      <c r="O6" s="92"/>
      <c r="P6" s="92"/>
      <c r="Q6" s="92"/>
      <c r="R6" s="92"/>
      <c r="S6" s="92"/>
      <c r="T6" s="92"/>
    </row>
    <row r="7" spans="1:22" ht="18.75" x14ac:dyDescent="0.3">
      <c r="A7" s="69" t="str">
        <f>checklist!A9</f>
        <v>ASOCIACIÓN: COOPERATIVA DE APROVISIONAMIENTO AGROPECUARIO COMUNAL OMAR DE R.L.</v>
      </c>
      <c r="B7" s="62"/>
      <c r="C7" s="63"/>
      <c r="D7" s="64"/>
      <c r="E7" s="65"/>
      <c r="F7" s="65"/>
      <c r="G7" s="70"/>
      <c r="H7" s="164"/>
      <c r="I7" s="164"/>
      <c r="J7" s="92"/>
      <c r="K7" s="92"/>
      <c r="L7" s="92"/>
      <c r="M7" s="92"/>
      <c r="N7" s="92"/>
      <c r="O7" s="92"/>
      <c r="P7" s="92"/>
      <c r="Q7" s="92"/>
      <c r="R7" s="92"/>
      <c r="S7" s="92"/>
      <c r="T7" s="92"/>
    </row>
    <row r="8" spans="1:22" ht="19.5" thickBot="1" x14ac:dyDescent="0.35">
      <c r="A8" s="87" t="str">
        <f>checklist!A10</f>
        <v>CULTIVOS PRODUCIDOS:  MAIZ, MAICILLO Y FRIJOL</v>
      </c>
      <c r="B8" s="88"/>
      <c r="C8" s="88"/>
      <c r="D8" s="88"/>
      <c r="E8" s="88"/>
      <c r="F8" s="88"/>
      <c r="G8" s="89"/>
      <c r="H8" s="164"/>
      <c r="I8" s="164"/>
      <c r="J8" s="92"/>
      <c r="K8" s="92"/>
      <c r="L8" s="92"/>
      <c r="M8" s="92"/>
      <c r="N8" s="92"/>
      <c r="O8" s="92"/>
      <c r="P8" s="92"/>
      <c r="Q8" s="92"/>
      <c r="R8" s="92"/>
      <c r="S8" s="92"/>
      <c r="T8" s="92"/>
    </row>
    <row r="9" spans="1:22" ht="15.75" thickBot="1" x14ac:dyDescent="0.3">
      <c r="A9" s="164"/>
      <c r="B9" s="164"/>
      <c r="C9" s="164"/>
      <c r="D9" s="164"/>
      <c r="E9" s="164"/>
      <c r="F9" s="164"/>
      <c r="G9" s="164"/>
      <c r="H9" s="164"/>
      <c r="I9" s="164"/>
      <c r="J9" s="92"/>
      <c r="K9" s="92"/>
      <c r="L9" s="92"/>
      <c r="M9" s="92"/>
      <c r="N9" s="92"/>
      <c r="O9" s="92"/>
      <c r="P9" s="92"/>
      <c r="Q9" s="92"/>
      <c r="R9" s="92"/>
      <c r="S9" s="92"/>
      <c r="T9" s="92"/>
    </row>
    <row r="10" spans="1:22" ht="15.75" thickBot="1" x14ac:dyDescent="0.3">
      <c r="A10" s="92"/>
      <c r="B10" s="92"/>
      <c r="C10" s="92"/>
      <c r="D10" s="92"/>
      <c r="E10" s="189">
        <v>1</v>
      </c>
      <c r="F10" s="190"/>
      <c r="G10" s="191"/>
      <c r="H10" s="189">
        <v>2</v>
      </c>
      <c r="I10" s="190"/>
      <c r="J10" s="191"/>
      <c r="K10" s="84">
        <v>3</v>
      </c>
      <c r="L10" s="85"/>
      <c r="M10" s="86"/>
      <c r="N10" s="84">
        <v>4</v>
      </c>
      <c r="O10" s="85"/>
      <c r="P10" s="86"/>
      <c r="Q10" s="84">
        <v>5</v>
      </c>
      <c r="R10" s="85"/>
      <c r="S10" s="86"/>
    </row>
    <row r="11" spans="1:22" ht="45.75" thickBot="1" x14ac:dyDescent="0.3">
      <c r="A11" s="92"/>
      <c r="B11" s="12" t="s">
        <v>191</v>
      </c>
      <c r="C11" s="12" t="s">
        <v>192</v>
      </c>
      <c r="D11" s="12" t="s">
        <v>193</v>
      </c>
      <c r="E11" s="12" t="s">
        <v>194</v>
      </c>
      <c r="F11" s="49" t="s">
        <v>199</v>
      </c>
      <c r="G11" s="12" t="s">
        <v>195</v>
      </c>
      <c r="H11" s="12" t="s">
        <v>194</v>
      </c>
      <c r="I11" s="49" t="s">
        <v>199</v>
      </c>
      <c r="J11" s="12" t="s">
        <v>195</v>
      </c>
      <c r="K11" s="12" t="s">
        <v>194</v>
      </c>
      <c r="L11" s="49" t="s">
        <v>199</v>
      </c>
      <c r="M11" s="12" t="s">
        <v>195</v>
      </c>
      <c r="N11" s="12" t="s">
        <v>194</v>
      </c>
      <c r="O11" s="49" t="s">
        <v>199</v>
      </c>
      <c r="P11" s="12" t="s">
        <v>195</v>
      </c>
      <c r="Q11" s="12" t="s">
        <v>194</v>
      </c>
      <c r="R11" s="49" t="s">
        <v>199</v>
      </c>
      <c r="S11" s="12" t="s">
        <v>195</v>
      </c>
      <c r="T11" s="61" t="s">
        <v>205</v>
      </c>
    </row>
    <row r="12" spans="1:22" ht="20.100000000000001" customHeight="1" x14ac:dyDescent="0.25">
      <c r="A12" s="92"/>
      <c r="B12" s="13">
        <v>1</v>
      </c>
      <c r="C12" s="16" t="str">
        <f>checklist!B13</f>
        <v>TRAZABILIDAD Y REGISTROS</v>
      </c>
      <c r="D12" s="26">
        <f>checklist!F13</f>
        <v>0.08</v>
      </c>
      <c r="E12" s="19">
        <f>captura!I23</f>
        <v>16</v>
      </c>
      <c r="F12" s="22">
        <v>0</v>
      </c>
      <c r="G12" s="50">
        <f>((E12*100)/(100 -F12))*D12</f>
        <v>1.28</v>
      </c>
      <c r="H12" s="19">
        <f>captura!J23</f>
        <v>0</v>
      </c>
      <c r="I12" s="22">
        <v>0</v>
      </c>
      <c r="J12" s="50">
        <f>((H12*100)/(100 -I12))*$D$12</f>
        <v>0</v>
      </c>
      <c r="K12" s="19">
        <f>captura!K23</f>
        <v>0</v>
      </c>
      <c r="L12" s="22">
        <v>0</v>
      </c>
      <c r="M12" s="50">
        <f>((K12*100)/(100 -L12))*$D$12</f>
        <v>0</v>
      </c>
      <c r="N12" s="19">
        <f>captura!L23</f>
        <v>0</v>
      </c>
      <c r="O12" s="22">
        <v>0</v>
      </c>
      <c r="P12" s="50">
        <f>((N12*100)/(100 -O12))*$D$12</f>
        <v>0</v>
      </c>
      <c r="Q12" s="19">
        <f>captura!M23</f>
        <v>0</v>
      </c>
      <c r="R12" s="22">
        <v>0</v>
      </c>
      <c r="S12" s="165">
        <f>((Q12*100)/(100 -R12))*$D$12</f>
        <v>0</v>
      </c>
      <c r="T12" s="167">
        <f>AVERAGE(E12,+H12,+K12,+N12,+Q12)</f>
        <v>3.2</v>
      </c>
    </row>
    <row r="13" spans="1:22" ht="20.100000000000001" customHeight="1" x14ac:dyDescent="0.25">
      <c r="A13" s="92"/>
      <c r="B13" s="14">
        <v>2</v>
      </c>
      <c r="C13" s="17" t="str">
        <f>checklist!B26</f>
        <v>VARIEDADES Y PATRONES</v>
      </c>
      <c r="D13" s="27">
        <f>checklist!F26</f>
        <v>0.08</v>
      </c>
      <c r="E13" s="20">
        <f>captura!I34</f>
        <v>29</v>
      </c>
      <c r="F13" s="23">
        <v>30</v>
      </c>
      <c r="G13" s="50">
        <f>((E13*100)/(100 -F13))*D13</f>
        <v>3.3142857142857145</v>
      </c>
      <c r="H13" s="20">
        <f>captura!J34</f>
        <v>0</v>
      </c>
      <c r="I13" s="23">
        <v>0</v>
      </c>
      <c r="J13" s="50">
        <f>((H13*100)/(100 -I13))*$D$13</f>
        <v>0</v>
      </c>
      <c r="K13" s="20">
        <f>captura!K34</f>
        <v>0</v>
      </c>
      <c r="L13" s="23">
        <v>0</v>
      </c>
      <c r="M13" s="50">
        <f>((K13*100)/(100 -L13))*$D$13</f>
        <v>0</v>
      </c>
      <c r="N13" s="20">
        <f>captura!L34</f>
        <v>0</v>
      </c>
      <c r="O13" s="23">
        <v>0</v>
      </c>
      <c r="P13" s="50">
        <f>((N13*100)/(100 -O13))*$D$13</f>
        <v>0</v>
      </c>
      <c r="Q13" s="20">
        <f>captura!M34</f>
        <v>0</v>
      </c>
      <c r="R13" s="23">
        <v>0</v>
      </c>
      <c r="S13" s="165">
        <f>((Q13*100)/(100 -R13))*$D$13</f>
        <v>0</v>
      </c>
      <c r="T13" s="168">
        <f t="shared" ref="T13:T20" si="0">AVERAGE(E13,+H13,+K13,+N13,+Q13)</f>
        <v>5.8</v>
      </c>
    </row>
    <row r="14" spans="1:22" ht="20.100000000000001" customHeight="1" x14ac:dyDescent="0.25">
      <c r="A14" s="92"/>
      <c r="B14" s="14">
        <v>3</v>
      </c>
      <c r="C14" s="17" t="str">
        <f>checklist!B37</f>
        <v>USO DEL SUELO</v>
      </c>
      <c r="D14" s="27">
        <f>checklist!F37</f>
        <v>0.1</v>
      </c>
      <c r="E14" s="20">
        <f>captura!I45</f>
        <v>39</v>
      </c>
      <c r="F14" s="23">
        <v>30</v>
      </c>
      <c r="G14" s="50">
        <f t="shared" ref="G14:G20" si="1">((E14*100)/(100 -F14))*D14</f>
        <v>5.5714285714285721</v>
      </c>
      <c r="H14" s="20">
        <f>captura!J45</f>
        <v>0</v>
      </c>
      <c r="I14" s="23">
        <v>0</v>
      </c>
      <c r="J14" s="50">
        <f>((H14*100)/(100 -I14))*$D$14</f>
        <v>0</v>
      </c>
      <c r="K14" s="20">
        <f>captura!K45</f>
        <v>0</v>
      </c>
      <c r="L14" s="23">
        <v>0</v>
      </c>
      <c r="M14" s="50">
        <f>((K14*100)/(100 -L14))*$D$14</f>
        <v>0</v>
      </c>
      <c r="N14" s="20">
        <f>captura!L45</f>
        <v>0</v>
      </c>
      <c r="O14" s="23">
        <v>0</v>
      </c>
      <c r="P14" s="50">
        <f>((N14*100)/(100 -O14))*$D$14</f>
        <v>0</v>
      </c>
      <c r="Q14" s="20">
        <f>captura!M45</f>
        <v>0</v>
      </c>
      <c r="R14" s="23">
        <v>0</v>
      </c>
      <c r="S14" s="165">
        <f>((Q14*100)/(100 -R14))*$D$14</f>
        <v>0</v>
      </c>
      <c r="T14" s="168">
        <f t="shared" si="0"/>
        <v>7.8</v>
      </c>
    </row>
    <row r="15" spans="1:22" ht="20.100000000000001" customHeight="1" x14ac:dyDescent="0.25">
      <c r="A15" s="92"/>
      <c r="B15" s="14">
        <v>4</v>
      </c>
      <c r="C15" s="17" t="str">
        <f>checklist!B48</f>
        <v>FERTILIZACIÓN</v>
      </c>
      <c r="D15" s="27">
        <f>checklist!F48</f>
        <v>0.1</v>
      </c>
      <c r="E15" s="20">
        <f>captura!I67</f>
        <v>22</v>
      </c>
      <c r="F15" s="23">
        <v>40</v>
      </c>
      <c r="G15" s="50">
        <f t="shared" si="1"/>
        <v>3.6666666666666665</v>
      </c>
      <c r="H15" s="20">
        <f>captura!J67</f>
        <v>0</v>
      </c>
      <c r="I15" s="23">
        <v>0</v>
      </c>
      <c r="J15" s="50">
        <f>((H15*100)/(100 -I15))*$D$15</f>
        <v>0</v>
      </c>
      <c r="K15" s="20">
        <f>captura!K67</f>
        <v>0</v>
      </c>
      <c r="L15" s="23">
        <v>0</v>
      </c>
      <c r="M15" s="50">
        <f>((K15*100)/(100 -L15))*$D$15</f>
        <v>0</v>
      </c>
      <c r="N15" s="20">
        <f>captura!L67</f>
        <v>0</v>
      </c>
      <c r="O15" s="23">
        <v>0</v>
      </c>
      <c r="P15" s="50">
        <f>((N15*100)/(100 -O15))*$D$15</f>
        <v>0</v>
      </c>
      <c r="Q15" s="20">
        <f>captura!M67</f>
        <v>0</v>
      </c>
      <c r="R15" s="23">
        <v>0</v>
      </c>
      <c r="S15" s="165">
        <f>((Q15*100)/(100 -R15))*$D$15</f>
        <v>0</v>
      </c>
      <c r="T15" s="168">
        <f t="shared" si="0"/>
        <v>4.4000000000000004</v>
      </c>
    </row>
    <row r="16" spans="1:22" ht="20.100000000000001" customHeight="1" x14ac:dyDescent="0.25">
      <c r="A16" s="92"/>
      <c r="B16" s="14">
        <v>5</v>
      </c>
      <c r="C16" s="17" t="str">
        <f>checklist!B70</f>
        <v>PROTECCIÓN AL CULTIVO</v>
      </c>
      <c r="D16" s="27">
        <f>checklist!F70</f>
        <v>0.1</v>
      </c>
      <c r="E16" s="20">
        <f>captura!I88</f>
        <v>48</v>
      </c>
      <c r="F16" s="23">
        <v>0</v>
      </c>
      <c r="G16" s="50">
        <f t="shared" si="1"/>
        <v>4.8000000000000007</v>
      </c>
      <c r="H16" s="20">
        <f>captura!J88</f>
        <v>0</v>
      </c>
      <c r="I16" s="23">
        <v>0</v>
      </c>
      <c r="J16" s="50">
        <f>((H16*100)/(100 -I16))*$D$16</f>
        <v>0</v>
      </c>
      <c r="K16" s="20">
        <f>captura!K88</f>
        <v>0</v>
      </c>
      <c r="L16" s="23">
        <v>0</v>
      </c>
      <c r="M16" s="50">
        <f>((K16*100)/(100 -L16))*$D$16</f>
        <v>0</v>
      </c>
      <c r="N16" s="20">
        <f>captura!L88</f>
        <v>0</v>
      </c>
      <c r="O16" s="23">
        <v>0</v>
      </c>
      <c r="P16" s="50">
        <f>((N16*100)/(100 -O16))*$D$16</f>
        <v>0</v>
      </c>
      <c r="Q16" s="20">
        <f>captura!M88</f>
        <v>0</v>
      </c>
      <c r="R16" s="23">
        <v>0</v>
      </c>
      <c r="S16" s="165">
        <f>((Q16*100)/(100 -R16))*$D$16</f>
        <v>0</v>
      </c>
      <c r="T16" s="168">
        <f t="shared" si="0"/>
        <v>9.6</v>
      </c>
    </row>
    <row r="17" spans="1:20" ht="20.100000000000001" customHeight="1" x14ac:dyDescent="0.25">
      <c r="A17" s="92"/>
      <c r="B17" s="14">
        <v>6</v>
      </c>
      <c r="C17" s="17" t="str">
        <f>checklist!B91</f>
        <v>COSECHA Y EMBALAJE EN CAMPO</v>
      </c>
      <c r="D17" s="27">
        <f>checklist!F91</f>
        <v>0.15</v>
      </c>
      <c r="E17" s="20">
        <f>captura!I102</f>
        <v>25</v>
      </c>
      <c r="F17" s="23">
        <v>45</v>
      </c>
      <c r="G17" s="50">
        <f t="shared" si="1"/>
        <v>6.8181818181818175</v>
      </c>
      <c r="H17" s="20">
        <f>captura!J102</f>
        <v>0</v>
      </c>
      <c r="I17" s="23">
        <v>0</v>
      </c>
      <c r="J17" s="50">
        <f>((H17*100)/(100 -I17))*$D$17</f>
        <v>0</v>
      </c>
      <c r="K17" s="20">
        <f>captura!K102</f>
        <v>0</v>
      </c>
      <c r="L17" s="23">
        <v>0</v>
      </c>
      <c r="M17" s="50">
        <f>((K17*100)/(100 -L17))*$D$17</f>
        <v>0</v>
      </c>
      <c r="N17" s="20">
        <f>captura!L102</f>
        <v>0</v>
      </c>
      <c r="O17" s="23">
        <v>0</v>
      </c>
      <c r="P17" s="50">
        <f>((N17*100)/(100 -O17))*$D$17</f>
        <v>0</v>
      </c>
      <c r="Q17" s="20">
        <f>captura!M102</f>
        <v>0</v>
      </c>
      <c r="R17" s="23">
        <v>0</v>
      </c>
      <c r="S17" s="165">
        <f>((Q17*100)/(100 -R17))*$D$17</f>
        <v>0</v>
      </c>
      <c r="T17" s="168">
        <f t="shared" si="0"/>
        <v>5</v>
      </c>
    </row>
    <row r="18" spans="1:20" ht="20.100000000000001" customHeight="1" x14ac:dyDescent="0.25">
      <c r="A18" s="92"/>
      <c r="B18" s="14">
        <v>7</v>
      </c>
      <c r="C18" s="17" t="str">
        <f>checklist!B105</f>
        <v>PERSONAL</v>
      </c>
      <c r="D18" s="27">
        <f>checklist!F105</f>
        <v>0.16</v>
      </c>
      <c r="E18" s="20">
        <f>captura!I115</f>
        <v>5</v>
      </c>
      <c r="F18" s="23">
        <v>35</v>
      </c>
      <c r="G18" s="50">
        <f t="shared" si="1"/>
        <v>1.2307692307692308</v>
      </c>
      <c r="H18" s="20">
        <f>captura!J115</f>
        <v>0</v>
      </c>
      <c r="I18" s="23">
        <v>0</v>
      </c>
      <c r="J18" s="50">
        <f>((H18*100)/(100 -I18))*$D$18</f>
        <v>0</v>
      </c>
      <c r="K18" s="20">
        <f>captura!K115</f>
        <v>0</v>
      </c>
      <c r="L18" s="23">
        <v>0</v>
      </c>
      <c r="M18" s="50">
        <f>((K18*100)/(100 -L18))*$D$18</f>
        <v>0</v>
      </c>
      <c r="N18" s="20">
        <f>captura!L115</f>
        <v>0</v>
      </c>
      <c r="O18" s="23">
        <v>0</v>
      </c>
      <c r="P18" s="50">
        <f>((N18*100)/(100 -O18))*$D$18</f>
        <v>0</v>
      </c>
      <c r="Q18" s="20">
        <f>captura!M115</f>
        <v>0</v>
      </c>
      <c r="R18" s="23">
        <v>0</v>
      </c>
      <c r="S18" s="165">
        <f>((Q18*100)/(100 -R18))*$D$18</f>
        <v>0</v>
      </c>
      <c r="T18" s="168">
        <f t="shared" si="0"/>
        <v>1</v>
      </c>
    </row>
    <row r="19" spans="1:20" ht="20.100000000000001" customHeight="1" x14ac:dyDescent="0.25">
      <c r="A19" s="92"/>
      <c r="B19" s="14">
        <v>8</v>
      </c>
      <c r="C19" s="17" t="str">
        <f>checklist!B118</f>
        <v>USO DEL AGUA</v>
      </c>
      <c r="D19" s="27">
        <f>checklist!F118</f>
        <v>0.15</v>
      </c>
      <c r="E19" s="20">
        <f>captura!I129</f>
        <v>26</v>
      </c>
      <c r="F19" s="23">
        <v>30</v>
      </c>
      <c r="G19" s="50">
        <f t="shared" si="1"/>
        <v>5.5714285714285721</v>
      </c>
      <c r="H19" s="20">
        <f>captura!J129</f>
        <v>0</v>
      </c>
      <c r="I19" s="23">
        <v>0</v>
      </c>
      <c r="J19" s="50">
        <f>((H19*100)/(100 -I19))*$D$19</f>
        <v>0</v>
      </c>
      <c r="K19" s="20">
        <f>captura!K129</f>
        <v>0</v>
      </c>
      <c r="L19" s="23">
        <v>0</v>
      </c>
      <c r="M19" s="50">
        <f>((K19*100)/(100 -L19))*$D$19</f>
        <v>0</v>
      </c>
      <c r="N19" s="20">
        <f>captura!L129</f>
        <v>0</v>
      </c>
      <c r="O19" s="23">
        <v>0</v>
      </c>
      <c r="P19" s="50">
        <f>((N19*100)/(100 -O19))*$D$19</f>
        <v>0</v>
      </c>
      <c r="Q19" s="20">
        <f>captura!M129</f>
        <v>0</v>
      </c>
      <c r="R19" s="23">
        <v>0</v>
      </c>
      <c r="S19" s="165">
        <f>((Q19*100)/(100 -R19))*$D$19</f>
        <v>0</v>
      </c>
      <c r="T19" s="168">
        <f t="shared" si="0"/>
        <v>5.2</v>
      </c>
    </row>
    <row r="20" spans="1:20" ht="20.100000000000001" customHeight="1" thickBot="1" x14ac:dyDescent="0.3">
      <c r="A20" s="92"/>
      <c r="B20" s="15">
        <v>9</v>
      </c>
      <c r="C20" s="18" t="str">
        <f>checklist!B132</f>
        <v>MANEJO INTEGRADO DE PLAGAS</v>
      </c>
      <c r="D20" s="28">
        <f>checklist!F132</f>
        <v>0.08</v>
      </c>
      <c r="E20" s="21">
        <f>captura!I143</f>
        <v>35</v>
      </c>
      <c r="F20" s="24">
        <v>0</v>
      </c>
      <c r="G20" s="57">
        <f t="shared" si="1"/>
        <v>2.8000000000000003</v>
      </c>
      <c r="H20" s="21">
        <f>captura!J143</f>
        <v>0</v>
      </c>
      <c r="I20" s="24">
        <v>0</v>
      </c>
      <c r="J20" s="57">
        <f>((H20*100)/(100 -I20))*$D$20</f>
        <v>0</v>
      </c>
      <c r="K20" s="21">
        <f>captura!K143</f>
        <v>0</v>
      </c>
      <c r="L20" s="24">
        <v>0</v>
      </c>
      <c r="M20" s="57">
        <f>((K20*100)/(100 -L20))*$D$20</f>
        <v>0</v>
      </c>
      <c r="N20" s="21">
        <f>captura!L143</f>
        <v>0</v>
      </c>
      <c r="O20" s="24">
        <v>0</v>
      </c>
      <c r="P20" s="57">
        <f>((N20*100)/(100 -O20))*$D$20</f>
        <v>0</v>
      </c>
      <c r="Q20" s="21">
        <f>captura!M143</f>
        <v>0</v>
      </c>
      <c r="R20" s="24">
        <v>0</v>
      </c>
      <c r="S20" s="166">
        <f>((Q20*100)/(100 -R20))*$D$20</f>
        <v>0</v>
      </c>
      <c r="T20" s="169">
        <f t="shared" si="0"/>
        <v>7</v>
      </c>
    </row>
    <row r="21" spans="1:20" ht="15.75" thickBot="1" x14ac:dyDescent="0.3">
      <c r="A21" s="92"/>
      <c r="B21" s="11"/>
      <c r="C21" s="29" t="s">
        <v>196</v>
      </c>
      <c r="D21" s="170">
        <f>SUM(D12:D20)</f>
        <v>1</v>
      </c>
      <c r="E21" s="171"/>
      <c r="F21" s="171"/>
      <c r="G21" s="172"/>
      <c r="H21" s="171"/>
      <c r="I21" s="171"/>
      <c r="J21" s="172"/>
      <c r="K21" s="171"/>
      <c r="L21" s="171"/>
      <c r="M21" s="172"/>
      <c r="N21" s="171"/>
      <c r="O21" s="171"/>
      <c r="P21" s="172"/>
      <c r="Q21" s="171"/>
      <c r="R21" s="171"/>
      <c r="S21" s="172"/>
      <c r="T21" s="92"/>
    </row>
    <row r="22" spans="1:20" ht="15.75" thickBot="1" x14ac:dyDescent="0.3">
      <c r="A22" s="92"/>
      <c r="B22" s="9"/>
      <c r="C22" s="10" t="s">
        <v>234</v>
      </c>
      <c r="D22" s="10"/>
      <c r="E22" s="10"/>
      <c r="F22" s="10"/>
      <c r="G22" s="51">
        <f>SUM(G12:G21)</f>
        <v>35.052760572760569</v>
      </c>
      <c r="H22" s="10"/>
      <c r="I22" s="10"/>
      <c r="J22" s="51">
        <f>SUM(J12:J21)</f>
        <v>0</v>
      </c>
      <c r="K22" s="10"/>
      <c r="L22" s="10"/>
      <c r="M22" s="51">
        <f>SUM(M12:M21)</f>
        <v>0</v>
      </c>
      <c r="N22" s="10"/>
      <c r="O22" s="10"/>
      <c r="P22" s="51">
        <f>SUM(P12:P21)</f>
        <v>0</v>
      </c>
      <c r="Q22" s="10"/>
      <c r="R22" s="10"/>
      <c r="S22" s="51">
        <f>SUM(S12:S21)</f>
        <v>0</v>
      </c>
    </row>
    <row r="23" spans="1:20" x14ac:dyDescent="0.25">
      <c r="A23" s="92"/>
      <c r="B23" s="187"/>
      <c r="C23" s="92"/>
      <c r="D23" s="92"/>
      <c r="E23" s="92"/>
      <c r="F23" s="92"/>
      <c r="G23" s="92"/>
      <c r="H23" s="92"/>
      <c r="I23" s="92"/>
      <c r="J23" s="92"/>
      <c r="K23" s="92"/>
      <c r="L23" s="92"/>
      <c r="M23" s="92"/>
      <c r="N23" s="92"/>
      <c r="O23" s="92"/>
      <c r="P23" s="92"/>
      <c r="Q23" s="92"/>
      <c r="R23" s="92"/>
      <c r="S23" s="92"/>
      <c r="T23" s="92"/>
    </row>
    <row r="24" spans="1:20" ht="23.25" x14ac:dyDescent="0.35">
      <c r="A24" s="92"/>
      <c r="B24" s="92"/>
      <c r="C24" s="188" t="s">
        <v>203</v>
      </c>
      <c r="D24" s="92"/>
      <c r="E24" s="173">
        <f>G22</f>
        <v>35.052760572760569</v>
      </c>
      <c r="F24" s="92"/>
      <c r="G24" s="92"/>
      <c r="H24" s="92"/>
      <c r="I24" s="92"/>
      <c r="J24" s="92"/>
      <c r="K24" s="92"/>
      <c r="L24" s="92"/>
      <c r="M24" s="92"/>
      <c r="N24" s="92"/>
      <c r="O24" s="92"/>
      <c r="P24" s="92"/>
      <c r="Q24" s="92"/>
      <c r="R24" s="92"/>
      <c r="S24" s="92"/>
      <c r="T24" s="92"/>
    </row>
    <row r="25" spans="1:20" ht="15.75" thickBot="1" x14ac:dyDescent="0.3">
      <c r="A25" s="92"/>
      <c r="B25" s="92"/>
      <c r="C25" s="92"/>
      <c r="D25" s="92"/>
      <c r="E25" s="92"/>
      <c r="F25" s="92"/>
      <c r="G25" s="92"/>
      <c r="H25" s="92"/>
      <c r="I25" s="92"/>
      <c r="J25" s="92"/>
      <c r="K25" s="92"/>
      <c r="L25" s="92"/>
      <c r="M25" s="92"/>
      <c r="N25" s="92"/>
      <c r="O25" s="92"/>
      <c r="P25" s="92"/>
      <c r="Q25" s="92"/>
      <c r="R25" s="92"/>
      <c r="S25" s="92"/>
      <c r="T25" s="92"/>
    </row>
    <row r="26" spans="1:20" ht="45.75" thickBot="1" x14ac:dyDescent="0.3">
      <c r="A26" s="92"/>
      <c r="B26" s="92"/>
      <c r="C26" s="12" t="s">
        <v>192</v>
      </c>
      <c r="D26" s="12" t="s">
        <v>215</v>
      </c>
      <c r="E26" s="12" t="s">
        <v>216</v>
      </c>
      <c r="F26" s="12" t="s">
        <v>218</v>
      </c>
      <c r="G26" s="92"/>
      <c r="H26" s="92"/>
      <c r="I26" s="92"/>
      <c r="J26" s="92"/>
      <c r="K26" s="92"/>
      <c r="L26" s="92"/>
      <c r="M26" s="92"/>
      <c r="N26" s="92"/>
      <c r="O26" s="92"/>
      <c r="P26" s="92"/>
      <c r="Q26" s="92"/>
      <c r="R26" s="92"/>
      <c r="S26" s="92"/>
      <c r="T26" s="92"/>
    </row>
    <row r="27" spans="1:20" x14ac:dyDescent="0.25">
      <c r="A27" s="92"/>
      <c r="B27" s="92"/>
      <c r="C27" s="174" t="s">
        <v>206</v>
      </c>
      <c r="D27" s="175">
        <f>E12</f>
        <v>16</v>
      </c>
      <c r="E27" s="176">
        <f>(100-(AVERAGE(F12,I12,L12,O12,R12)))-D27</f>
        <v>84</v>
      </c>
      <c r="F27" s="177">
        <f>100-F12</f>
        <v>100</v>
      </c>
      <c r="G27" s="92"/>
      <c r="H27" s="92"/>
      <c r="I27" s="92"/>
      <c r="J27" s="92"/>
      <c r="K27" s="92"/>
      <c r="L27" s="92"/>
      <c r="M27" s="92"/>
      <c r="N27" s="92"/>
      <c r="O27" s="92"/>
      <c r="P27" s="92"/>
      <c r="Q27" s="92"/>
      <c r="R27" s="92"/>
      <c r="S27" s="92"/>
      <c r="T27" s="92"/>
    </row>
    <row r="28" spans="1:20" x14ac:dyDescent="0.25">
      <c r="A28" s="92"/>
      <c r="B28" s="92"/>
      <c r="C28" s="178" t="s">
        <v>207</v>
      </c>
      <c r="D28" s="179">
        <f>E13</f>
        <v>29</v>
      </c>
      <c r="E28" s="180">
        <f>F28-D28</f>
        <v>41</v>
      </c>
      <c r="F28" s="181">
        <f>100-F13</f>
        <v>70</v>
      </c>
      <c r="G28" s="92"/>
      <c r="H28" s="92"/>
      <c r="I28" s="92"/>
      <c r="J28" s="92"/>
      <c r="K28" s="92"/>
      <c r="L28" s="92"/>
      <c r="M28" s="92"/>
      <c r="N28" s="92"/>
      <c r="O28" s="92"/>
      <c r="P28" s="92"/>
      <c r="Q28" s="92"/>
      <c r="R28" s="92"/>
      <c r="S28" s="92"/>
      <c r="T28" s="92"/>
    </row>
    <row r="29" spans="1:20" x14ac:dyDescent="0.25">
      <c r="A29" s="92"/>
      <c r="B29" s="92"/>
      <c r="C29" s="178" t="s">
        <v>210</v>
      </c>
      <c r="D29" s="182">
        <f t="shared" ref="D29:D35" si="2">E14</f>
        <v>39</v>
      </c>
      <c r="E29" s="180">
        <f t="shared" ref="E29:E34" si="3">F29-D29</f>
        <v>31</v>
      </c>
      <c r="F29" s="181">
        <f t="shared" ref="F29:F34" si="4">100-F14</f>
        <v>70</v>
      </c>
      <c r="G29" s="92"/>
      <c r="H29" s="92"/>
      <c r="I29" s="92"/>
      <c r="J29" s="92"/>
      <c r="K29" s="92"/>
      <c r="L29" s="92"/>
      <c r="M29" s="92"/>
      <c r="N29" s="92"/>
      <c r="O29" s="92"/>
      <c r="P29" s="92"/>
      <c r="Q29" s="92"/>
      <c r="R29" s="92"/>
      <c r="S29" s="92"/>
      <c r="T29" s="92"/>
    </row>
    <row r="30" spans="1:20" x14ac:dyDescent="0.25">
      <c r="A30" s="92"/>
      <c r="B30" s="92"/>
      <c r="C30" s="178" t="s">
        <v>208</v>
      </c>
      <c r="D30" s="179">
        <f t="shared" si="2"/>
        <v>22</v>
      </c>
      <c r="E30" s="180">
        <f t="shared" si="3"/>
        <v>38</v>
      </c>
      <c r="F30" s="181">
        <f t="shared" si="4"/>
        <v>60</v>
      </c>
      <c r="G30" s="92"/>
      <c r="H30" s="92"/>
      <c r="I30" s="92"/>
      <c r="J30" s="92"/>
      <c r="K30" s="92"/>
      <c r="L30" s="92"/>
      <c r="M30" s="92"/>
      <c r="N30" s="92"/>
      <c r="O30" s="92"/>
      <c r="P30" s="92"/>
      <c r="Q30" s="92"/>
      <c r="R30" s="92"/>
      <c r="S30" s="92"/>
      <c r="T30" s="92"/>
    </row>
    <row r="31" spans="1:20" x14ac:dyDescent="0.25">
      <c r="A31" s="92"/>
      <c r="B31" s="92"/>
      <c r="C31" s="178" t="s">
        <v>209</v>
      </c>
      <c r="D31" s="179">
        <f t="shared" si="2"/>
        <v>48</v>
      </c>
      <c r="E31" s="180">
        <f t="shared" si="3"/>
        <v>52</v>
      </c>
      <c r="F31" s="181">
        <f t="shared" si="4"/>
        <v>100</v>
      </c>
      <c r="G31" s="92"/>
      <c r="H31" s="92"/>
      <c r="I31" s="92"/>
      <c r="J31" s="92"/>
      <c r="K31" s="92"/>
      <c r="L31" s="92"/>
      <c r="M31" s="92"/>
      <c r="N31" s="92"/>
      <c r="O31" s="92"/>
      <c r="P31" s="92"/>
      <c r="Q31" s="92"/>
      <c r="R31" s="92"/>
      <c r="S31" s="92"/>
      <c r="T31" s="92"/>
    </row>
    <row r="32" spans="1:20" x14ac:dyDescent="0.25">
      <c r="A32" s="92"/>
      <c r="B32" s="92"/>
      <c r="C32" s="178" t="s">
        <v>211</v>
      </c>
      <c r="D32" s="179">
        <f t="shared" si="2"/>
        <v>25</v>
      </c>
      <c r="E32" s="180">
        <f t="shared" si="3"/>
        <v>30</v>
      </c>
      <c r="F32" s="181">
        <f t="shared" si="4"/>
        <v>55</v>
      </c>
      <c r="G32" s="92"/>
      <c r="H32" s="92"/>
      <c r="I32" s="92"/>
      <c r="J32" s="92"/>
      <c r="K32" s="92"/>
      <c r="L32" s="92"/>
      <c r="M32" s="92"/>
      <c r="N32" s="92"/>
      <c r="O32" s="92"/>
      <c r="P32" s="92"/>
      <c r="Q32" s="92"/>
      <c r="R32" s="92"/>
      <c r="S32" s="92"/>
      <c r="T32" s="92"/>
    </row>
    <row r="33" spans="1:20" x14ac:dyDescent="0.25">
      <c r="A33" s="92"/>
      <c r="B33" s="92"/>
      <c r="C33" s="178" t="s">
        <v>212</v>
      </c>
      <c r="D33" s="179">
        <f t="shared" si="2"/>
        <v>5</v>
      </c>
      <c r="E33" s="180">
        <f t="shared" si="3"/>
        <v>60</v>
      </c>
      <c r="F33" s="181">
        <f t="shared" si="4"/>
        <v>65</v>
      </c>
      <c r="G33" s="92"/>
      <c r="H33" s="92"/>
      <c r="I33" s="92"/>
      <c r="J33" s="92"/>
      <c r="K33" s="92"/>
      <c r="L33" s="92"/>
      <c r="M33" s="92"/>
      <c r="N33" s="92"/>
      <c r="O33" s="92"/>
      <c r="P33" s="92"/>
      <c r="Q33" s="92"/>
      <c r="R33" s="92"/>
      <c r="S33" s="92"/>
      <c r="T33" s="92"/>
    </row>
    <row r="34" spans="1:20" x14ac:dyDescent="0.25">
      <c r="A34" s="92"/>
      <c r="B34" s="92"/>
      <c r="C34" s="178" t="s">
        <v>213</v>
      </c>
      <c r="D34" s="179">
        <f t="shared" si="2"/>
        <v>26</v>
      </c>
      <c r="E34" s="180">
        <f t="shared" si="3"/>
        <v>44</v>
      </c>
      <c r="F34" s="181">
        <f t="shared" si="4"/>
        <v>70</v>
      </c>
      <c r="G34" s="92"/>
      <c r="H34" s="92"/>
      <c r="I34" s="92"/>
      <c r="J34" s="92"/>
      <c r="K34" s="92"/>
      <c r="L34" s="92"/>
      <c r="M34" s="92"/>
      <c r="N34" s="92"/>
      <c r="O34" s="92"/>
      <c r="P34" s="92"/>
      <c r="Q34" s="92"/>
      <c r="R34" s="92"/>
      <c r="S34" s="92"/>
      <c r="T34" s="92"/>
    </row>
    <row r="35" spans="1:20" ht="15.75" thickBot="1" x14ac:dyDescent="0.3">
      <c r="A35" s="92"/>
      <c r="B35" s="92"/>
      <c r="C35" s="183" t="s">
        <v>214</v>
      </c>
      <c r="D35" s="184">
        <f t="shared" si="2"/>
        <v>35</v>
      </c>
      <c r="E35" s="184">
        <f>F35-D35</f>
        <v>65</v>
      </c>
      <c r="F35" s="185">
        <f>100-F20</f>
        <v>100</v>
      </c>
      <c r="G35" s="92"/>
      <c r="H35" s="92"/>
      <c r="I35" s="92"/>
      <c r="J35" s="92"/>
      <c r="K35" s="92"/>
      <c r="L35" s="92"/>
      <c r="M35" s="92"/>
      <c r="N35" s="92"/>
      <c r="O35" s="92"/>
      <c r="P35" s="92"/>
      <c r="Q35" s="92"/>
      <c r="R35" s="92"/>
      <c r="S35" s="92"/>
      <c r="T35" s="92"/>
    </row>
    <row r="36" spans="1:20" x14ac:dyDescent="0.25">
      <c r="A36" s="92"/>
      <c r="B36" s="92"/>
      <c r="C36" s="92"/>
      <c r="D36" s="92"/>
      <c r="E36" s="92"/>
      <c r="F36" s="92"/>
      <c r="G36" s="92"/>
      <c r="H36" s="92"/>
      <c r="I36" s="92"/>
      <c r="J36" s="92"/>
      <c r="K36" s="92"/>
      <c r="L36" s="92"/>
      <c r="M36" s="92"/>
      <c r="N36" s="92"/>
      <c r="O36" s="92"/>
      <c r="P36" s="92"/>
      <c r="Q36" s="92"/>
      <c r="R36" s="92"/>
      <c r="S36" s="92"/>
      <c r="T36" s="92"/>
    </row>
    <row r="37" spans="1:20" ht="31.5" customHeight="1" x14ac:dyDescent="0.25">
      <c r="A37" s="92"/>
      <c r="B37" s="92"/>
      <c r="C37" s="186" t="s">
        <v>217</v>
      </c>
      <c r="D37" s="186"/>
      <c r="E37" s="186"/>
      <c r="F37" s="186"/>
      <c r="G37" s="92"/>
      <c r="H37" s="92"/>
      <c r="I37" s="92"/>
      <c r="J37" s="92"/>
      <c r="K37" s="92"/>
      <c r="L37" s="92"/>
      <c r="M37" s="92"/>
      <c r="N37" s="92"/>
      <c r="O37" s="92"/>
      <c r="P37" s="92"/>
      <c r="Q37" s="92"/>
      <c r="R37" s="92"/>
      <c r="S37" s="92"/>
      <c r="T37" s="92"/>
    </row>
    <row r="38" spans="1:20" ht="31.5" customHeight="1" x14ac:dyDescent="0.25">
      <c r="A38" s="92"/>
      <c r="B38" s="92"/>
      <c r="C38" s="186" t="s">
        <v>219</v>
      </c>
      <c r="D38" s="186"/>
      <c r="E38" s="186"/>
      <c r="F38" s="186"/>
      <c r="G38" s="92"/>
      <c r="H38" s="92"/>
      <c r="I38" s="92"/>
      <c r="J38" s="92"/>
      <c r="K38" s="92"/>
      <c r="L38" s="92"/>
      <c r="M38" s="92"/>
      <c r="N38" s="92"/>
      <c r="O38" s="92"/>
      <c r="P38" s="92"/>
      <c r="Q38" s="92"/>
      <c r="R38" s="92"/>
      <c r="S38" s="92"/>
      <c r="T38" s="92"/>
    </row>
    <row r="39" spans="1:20" ht="35.25" customHeight="1" x14ac:dyDescent="0.25">
      <c r="A39" s="92"/>
      <c r="B39" s="92"/>
      <c r="C39" s="186" t="s">
        <v>220</v>
      </c>
      <c r="D39" s="186"/>
      <c r="E39" s="186"/>
      <c r="F39" s="186"/>
      <c r="G39" s="92"/>
      <c r="H39" s="92"/>
      <c r="I39" s="92"/>
      <c r="J39" s="92"/>
      <c r="K39" s="92"/>
      <c r="L39" s="92"/>
      <c r="M39" s="92"/>
      <c r="N39" s="92"/>
      <c r="O39" s="92"/>
      <c r="P39" s="92"/>
      <c r="Q39" s="92"/>
      <c r="R39" s="92"/>
      <c r="S39" s="92"/>
      <c r="T39" s="92"/>
    </row>
    <row r="40" spans="1:20" x14ac:dyDescent="0.25">
      <c r="A40" s="92"/>
      <c r="B40" s="92"/>
      <c r="C40" s="92"/>
      <c r="D40" s="92"/>
      <c r="E40" s="92"/>
      <c r="F40" s="92"/>
      <c r="G40" s="92"/>
      <c r="H40" s="92"/>
      <c r="I40" s="92"/>
      <c r="J40" s="92"/>
      <c r="K40" s="92"/>
      <c r="L40" s="92"/>
      <c r="M40" s="92"/>
      <c r="N40" s="92"/>
      <c r="O40" s="92"/>
      <c r="P40" s="92"/>
      <c r="Q40" s="92"/>
      <c r="R40" s="92"/>
      <c r="S40" s="92"/>
      <c r="T40" s="92"/>
    </row>
    <row r="41" spans="1:20" x14ac:dyDescent="0.25">
      <c r="A41" s="92"/>
      <c r="B41" s="92"/>
      <c r="C41" s="92"/>
      <c r="D41" s="92"/>
      <c r="E41" s="92"/>
      <c r="F41" s="92"/>
      <c r="G41" s="92"/>
      <c r="H41" s="92"/>
      <c r="I41" s="92"/>
      <c r="J41" s="92"/>
      <c r="K41" s="92"/>
      <c r="L41" s="92"/>
      <c r="M41" s="92"/>
      <c r="N41" s="92"/>
      <c r="O41" s="92"/>
      <c r="P41" s="92"/>
      <c r="Q41" s="92"/>
      <c r="R41" s="92"/>
      <c r="S41" s="92"/>
      <c r="T41" s="92"/>
    </row>
    <row r="42" spans="1:20" x14ac:dyDescent="0.25">
      <c r="A42" s="92"/>
      <c r="B42" s="92"/>
      <c r="C42" s="92"/>
      <c r="D42" s="92"/>
      <c r="E42" s="92"/>
      <c r="F42" s="92"/>
      <c r="G42" s="92"/>
      <c r="H42" s="92"/>
      <c r="I42" s="92"/>
      <c r="J42" s="92"/>
      <c r="K42" s="92"/>
      <c r="L42" s="92"/>
      <c r="M42" s="92"/>
      <c r="N42" s="92"/>
      <c r="O42" s="92"/>
      <c r="P42" s="92"/>
      <c r="Q42" s="92"/>
      <c r="R42" s="92"/>
      <c r="S42" s="92"/>
      <c r="T42" s="92"/>
    </row>
    <row r="43" spans="1:20" x14ac:dyDescent="0.25">
      <c r="A43" s="92"/>
      <c r="B43" s="92"/>
      <c r="C43" s="92"/>
      <c r="D43" s="92"/>
      <c r="E43" s="92"/>
      <c r="F43" s="92"/>
      <c r="G43" s="92"/>
      <c r="H43" s="92"/>
      <c r="I43" s="92"/>
      <c r="J43" s="92"/>
      <c r="K43" s="92"/>
      <c r="L43" s="92"/>
      <c r="M43" s="92"/>
      <c r="N43" s="92"/>
      <c r="O43" s="92"/>
      <c r="P43" s="92"/>
      <c r="Q43" s="92"/>
      <c r="R43" s="92"/>
      <c r="S43" s="92"/>
      <c r="T43" s="92"/>
    </row>
  </sheetData>
  <mergeCells count="12">
    <mergeCell ref="C37:F37"/>
    <mergeCell ref="C38:F38"/>
    <mergeCell ref="C39:F39"/>
    <mergeCell ref="K10:M10"/>
    <mergeCell ref="N10:P10"/>
    <mergeCell ref="Q10:S10"/>
    <mergeCell ref="A8:G8"/>
    <mergeCell ref="A1:I1"/>
    <mergeCell ref="A3:I3"/>
    <mergeCell ref="A4:I4"/>
    <mergeCell ref="E10:G10"/>
    <mergeCell ref="H10:J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checklist</vt:lpstr>
      <vt:lpstr>captura</vt:lpstr>
      <vt:lpstr>resultados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Anabell Payés</dc:creator>
  <cp:lastModifiedBy>Yina Morales</cp:lastModifiedBy>
  <dcterms:created xsi:type="dcterms:W3CDTF">2011-02-13T03:34:17Z</dcterms:created>
  <dcterms:modified xsi:type="dcterms:W3CDTF">2020-08-20T21:08:14Z</dcterms:modified>
</cp:coreProperties>
</file>