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лександр\Desktop\ООН _ ТРЕНИНГИ\Лекции\П\"/>
    </mc:Choice>
  </mc:AlternateContent>
  <bookViews>
    <workbookView xWindow="0" yWindow="0" windowWidth="23040" windowHeight="8616"/>
  </bookViews>
  <sheets>
    <sheet name="Выручка" sheetId="2" r:id="rId1"/>
    <sheet name="себестоимость" sheetId="1" r:id="rId2"/>
    <sheet name="Прибыль" sheetId="3" r:id="rId3"/>
    <sheet name="Рентабельность" sheetId="4" r:id="rId4"/>
    <sheet name="Точка безутыточности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5" l="1"/>
  <c r="D9" i="5"/>
  <c r="C6" i="5"/>
  <c r="E56" i="1" l="1"/>
  <c r="E14" i="2"/>
  <c r="E58" i="1" s="1"/>
  <c r="E51" i="1"/>
  <c r="F9" i="2"/>
  <c r="F10" i="2"/>
  <c r="F11" i="2"/>
  <c r="F12" i="2"/>
  <c r="F8" i="2"/>
  <c r="F14" i="2" s="1"/>
  <c r="E39" i="1"/>
  <c r="E21" i="1"/>
  <c r="E37" i="1"/>
  <c r="E38" i="1"/>
  <c r="E36" i="1"/>
  <c r="E30" i="1"/>
  <c r="E54" i="1" s="1"/>
  <c r="E31" i="1"/>
  <c r="E50" i="1" s="1"/>
  <c r="E29" i="1"/>
  <c r="E19" i="1"/>
  <c r="E20" i="1"/>
  <c r="E18" i="1"/>
  <c r="E15" i="1"/>
  <c r="E16" i="1"/>
  <c r="E14" i="1"/>
  <c r="F16" i="2" l="1"/>
  <c r="D14" i="2"/>
  <c r="E33" i="1"/>
  <c r="E55" i="1" s="1"/>
  <c r="E53" i="1" s="1"/>
  <c r="E17" i="1"/>
  <c r="E26" i="1"/>
  <c r="E32" i="1" s="1"/>
  <c r="E13" i="1"/>
  <c r="E61" i="1" l="1"/>
  <c r="E10" i="1"/>
  <c r="E49" i="1" s="1"/>
  <c r="E48" i="1" s="1"/>
  <c r="E46" i="1" l="1"/>
  <c r="E59" i="1" l="1"/>
  <c r="E13" i="5" s="1"/>
  <c r="E15" i="5" s="1"/>
  <c r="E16" i="5" s="1"/>
  <c r="E17" i="5" s="1"/>
  <c r="E12" i="4" l="1"/>
  <c r="E62" i="1"/>
  <c r="E13" i="4" l="1"/>
  <c r="E11" i="4"/>
</calcChain>
</file>

<file path=xl/sharedStrings.xml><?xml version="1.0" encoding="utf-8"?>
<sst xmlns="http://schemas.openxmlformats.org/spreadsheetml/2006/main" count="143" uniqueCount="114">
  <si>
    <t>Статья затрат</t>
  </si>
  <si>
    <t>Сырье</t>
  </si>
  <si>
    <t xml:space="preserve">   Сырье 1</t>
  </si>
  <si>
    <t xml:space="preserve">   Сырье 2</t>
  </si>
  <si>
    <t xml:space="preserve">   Сырье 3</t>
  </si>
  <si>
    <t>Расход
 на ед. продукции, кг.</t>
  </si>
  <si>
    <t>Цена за кг, 
тыс. руб.</t>
  </si>
  <si>
    <t>Материалы</t>
  </si>
  <si>
    <t xml:space="preserve">   Материал 1</t>
  </si>
  <si>
    <t xml:space="preserve">   Материал 2</t>
  </si>
  <si>
    <t xml:space="preserve">   Материал 3</t>
  </si>
  <si>
    <t>Материальные затраты</t>
  </si>
  <si>
    <t>Затраты, тыс. руб.</t>
  </si>
  <si>
    <t>Расчет:</t>
  </si>
  <si>
    <t>Расходы на оплату труда</t>
  </si>
  <si>
    <t>Категория 
персонала</t>
  </si>
  <si>
    <t>Заработная
 плата в мес., руб.</t>
  </si>
  <si>
    <t>численность 
персонала, чел.</t>
  </si>
  <si>
    <t>Фонд оплаты труда,
 тыс. руб.</t>
  </si>
  <si>
    <t>Специалисты</t>
  </si>
  <si>
    <t>Рабочие</t>
  </si>
  <si>
    <t>Отчисления в Фонд социальной защиты населения</t>
  </si>
  <si>
    <t>Амортизация основных средств
 и нематериальных активов</t>
  </si>
  <si>
    <t>Вид основных средств</t>
  </si>
  <si>
    <t>Норма амортизации</t>
  </si>
  <si>
    <t>Стоимость, тыс. руб.</t>
  </si>
  <si>
    <t>Амортизация, тыс. руб.</t>
  </si>
  <si>
    <t>Основное средство 1</t>
  </si>
  <si>
    <t>Основное средство 2</t>
  </si>
  <si>
    <t>Основное средство 3</t>
  </si>
  <si>
    <t>Прочие затраты</t>
  </si>
  <si>
    <t xml:space="preserve">   Налоги, включаемые в с/ст </t>
  </si>
  <si>
    <t xml:space="preserve">   Расходы на рекламу</t>
  </si>
  <si>
    <t xml:space="preserve">   Банковские услуги</t>
  </si>
  <si>
    <t xml:space="preserve">   Аренда офиса</t>
  </si>
  <si>
    <t>Топливно-энергетические ресурсы</t>
  </si>
  <si>
    <t xml:space="preserve">   Электроэнергия</t>
  </si>
  <si>
    <t xml:space="preserve">   Газ</t>
  </si>
  <si>
    <t xml:space="preserve">   Вода</t>
  </si>
  <si>
    <t>Сумма, тыс. руб.</t>
  </si>
  <si>
    <t>Исходные условия</t>
  </si>
  <si>
    <t>Руководители</t>
  </si>
  <si>
    <t>Итого себестоимость</t>
  </si>
  <si>
    <t>Продукт (услуга)</t>
  </si>
  <si>
    <t>Выручка, тыс. руб.</t>
  </si>
  <si>
    <t xml:space="preserve">   Продукт 1</t>
  </si>
  <si>
    <t xml:space="preserve">   Продукт 2</t>
  </si>
  <si>
    <t xml:space="preserve">   Продукт 3</t>
  </si>
  <si>
    <t xml:space="preserve">   Продукт 4</t>
  </si>
  <si>
    <t xml:space="preserve">   Продукт 5</t>
  </si>
  <si>
    <t>Цена (без НДС), руб.</t>
  </si>
  <si>
    <t>ИТОГО выручка без НДС</t>
  </si>
  <si>
    <t xml:space="preserve">НДС </t>
  </si>
  <si>
    <t>Выручка с НДС</t>
  </si>
  <si>
    <t>Показатель</t>
  </si>
  <si>
    <t>Значение, тыс. руб.</t>
  </si>
  <si>
    <t>Выручка (без НДС)</t>
  </si>
  <si>
    <t>Себестоимость</t>
  </si>
  <si>
    <t>Расчет выручки</t>
  </si>
  <si>
    <t>Расчет себестоимости</t>
  </si>
  <si>
    <t xml:space="preserve">   Прочие доходы от текущей деятльности</t>
  </si>
  <si>
    <t xml:space="preserve">   Прочие расходы от текущей деятельности</t>
  </si>
  <si>
    <t>Прибыль от текущей деятельности</t>
  </si>
  <si>
    <t>Доходы от инвестиционной деятельности</t>
  </si>
  <si>
    <t>Расходы от инвестиционной деятельности</t>
  </si>
  <si>
    <t>Доходы от финансовой деятельности</t>
  </si>
  <si>
    <t>Расходы от финансовой деятельности</t>
  </si>
  <si>
    <t>Прибыль от реализации (валовая прибыль)</t>
  </si>
  <si>
    <t xml:space="preserve">  Налог на прибыль</t>
  </si>
  <si>
    <t>Чистая прибыль</t>
  </si>
  <si>
    <t>Прибыль до налогобложения</t>
  </si>
  <si>
    <t>Прибыль/убыток от инвестиционной
 и финансовой деятельности</t>
  </si>
  <si>
    <t>Расчет прибыли</t>
  </si>
  <si>
    <t xml:space="preserve">Себестоимость </t>
  </si>
  <si>
    <t>Стоимость активов</t>
  </si>
  <si>
    <t>Значение</t>
  </si>
  <si>
    <t>№ п/п</t>
  </si>
  <si>
    <t>Исходные данные</t>
  </si>
  <si>
    <t>Расчет показателей рентабельности</t>
  </si>
  <si>
    <t>Рентабельность продаж 
(стр. 4/стр. 1)</t>
  </si>
  <si>
    <t>ед. изм.</t>
  </si>
  <si>
    <t>тыс. руб.</t>
  </si>
  <si>
    <t>Рентабельность продукции
(стр. 4/стр. 2)</t>
  </si>
  <si>
    <t>%</t>
  </si>
  <si>
    <t>Рентабельность активов 
(стр. 4/стр. 3)</t>
  </si>
  <si>
    <t>Расчет рентабельности</t>
  </si>
  <si>
    <t>Постоянные затраты</t>
  </si>
  <si>
    <t>Переменные затраты</t>
  </si>
  <si>
    <t>Оплата труда рабочих (с отчислениями в ФСЗН)</t>
  </si>
  <si>
    <t>Расходы на маркетинг</t>
  </si>
  <si>
    <t>Объем продаж, шт.</t>
  </si>
  <si>
    <t>Оплата труда руководителей 
и специалистов (с отчислениями в ФСЗН)</t>
  </si>
  <si>
    <t>Амортизация</t>
  </si>
  <si>
    <t xml:space="preserve">Прочие затраты </t>
  </si>
  <si>
    <t xml:space="preserve">   в т.ч.:</t>
  </si>
  <si>
    <t>Объем производства продукции, ед.</t>
  </si>
  <si>
    <t>Себестоимость единицы продукции, рублей</t>
  </si>
  <si>
    <t xml:space="preserve">      в т.ч. </t>
  </si>
  <si>
    <t xml:space="preserve">      Прибыль с единицы продукции</t>
  </si>
  <si>
    <t xml:space="preserve">      Постоянные затраты на единицу продукции</t>
  </si>
  <si>
    <t>Расчет точ</t>
  </si>
  <si>
    <t>Цена единицы продукции</t>
  </si>
  <si>
    <t>Себестоимость единицы продукции</t>
  </si>
  <si>
    <t xml:space="preserve">    в т.ч. Постоянные зартаты</t>
  </si>
  <si>
    <t>Прибыль на ед .продукции</t>
  </si>
  <si>
    <t>рублей</t>
  </si>
  <si>
    <t>изделий</t>
  </si>
  <si>
    <t xml:space="preserve">Ед. изм. </t>
  </si>
  <si>
    <t xml:space="preserve">  в % от объема производства</t>
  </si>
  <si>
    <t>Расчет точки безубыточности</t>
  </si>
  <si>
    <t>Исходные показатели</t>
  </si>
  <si>
    <t>Объем выручки, обеспечивающий безубыточную работу</t>
  </si>
  <si>
    <t>Точка безубыточности 
(кол-во изделий)
 (стр. 4/(стр. 7 + стр. 8)*1000</t>
  </si>
  <si>
    <t>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</si>
</sst>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Alignment="1">
      <alignment horizontal="center"/>
    </xf>
    <xf numFmtId="0" fontId="3" fillId="7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 wrapText="1"/>
    </xf>
    <xf numFmtId="0" fontId="0" fillId="7" borderId="0" xfId="0" applyFill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0" fillId="0" borderId="0" xfId="0" applyFont="1"/>
    <xf numFmtId="1" fontId="1" fillId="2" borderId="6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3" xfId="0" applyFont="1" applyFill="1" applyBorder="1"/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/>
    <xf numFmtId="0" fontId="0" fillId="7" borderId="7" xfId="0" applyFill="1" applyBorder="1" applyAlignment="1">
      <alignment horizontal="center" wrapText="1"/>
    </xf>
    <xf numFmtId="0" fontId="0" fillId="7" borderId="2" xfId="0" applyFill="1" applyBorder="1" applyAlignment="1">
      <alignment horizontal="center" wrapText="1"/>
    </xf>
    <xf numFmtId="0" fontId="0" fillId="7" borderId="8" xfId="0" applyFill="1" applyBorder="1" applyAlignment="1">
      <alignment horizontal="center" wrapText="1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9" fillId="8" borderId="5" xfId="0" applyFont="1" applyFill="1" applyBorder="1"/>
    <xf numFmtId="0" fontId="9" fillId="8" borderId="3" xfId="0" applyFont="1" applyFill="1" applyBorder="1"/>
    <xf numFmtId="1" fontId="9" fillId="8" borderId="6" xfId="0" applyNumberFormat="1" applyFont="1" applyFill="1" applyBorder="1" applyAlignment="1">
      <alignment horizontal="center"/>
    </xf>
    <xf numFmtId="0" fontId="0" fillId="10" borderId="0" xfId="0" applyFill="1"/>
    <xf numFmtId="0" fontId="0" fillId="10" borderId="0" xfId="0" applyFill="1" applyAlignment="1">
      <alignment horizontal="center"/>
    </xf>
    <xf numFmtId="0" fontId="0" fillId="11" borderId="5" xfId="0" applyFill="1" applyBorder="1"/>
    <xf numFmtId="0" fontId="0" fillId="11" borderId="3" xfId="0" applyFill="1" applyBorder="1"/>
    <xf numFmtId="0" fontId="0" fillId="11" borderId="6" xfId="0" applyFill="1" applyBorder="1"/>
    <xf numFmtId="0" fontId="0" fillId="10" borderId="1" xfId="0" applyFill="1" applyBorder="1"/>
    <xf numFmtId="0" fontId="0" fillId="10" borderId="0" xfId="0" applyFont="1" applyFill="1"/>
    <xf numFmtId="0" fontId="0" fillId="10" borderId="1" xfId="0" applyFill="1" applyBorder="1" applyAlignment="1">
      <alignment horizontal="center"/>
    </xf>
    <xf numFmtId="0" fontId="1" fillId="10" borderId="0" xfId="0" applyFont="1" applyFill="1"/>
    <xf numFmtId="3" fontId="1" fillId="10" borderId="0" xfId="0" applyNumberFormat="1" applyFont="1" applyFill="1" applyAlignment="1">
      <alignment horizontal="center"/>
    </xf>
    <xf numFmtId="3" fontId="0" fillId="10" borderId="0" xfId="0" applyNumberFormat="1" applyFill="1" applyAlignment="1">
      <alignment horizontal="center"/>
    </xf>
    <xf numFmtId="0" fontId="0" fillId="10" borderId="0" xfId="0" applyFill="1" applyAlignment="1">
      <alignment wrapText="1"/>
    </xf>
    <xf numFmtId="3" fontId="0" fillId="10" borderId="0" xfId="0" applyNumberFormat="1" applyFill="1"/>
    <xf numFmtId="0" fontId="0" fillId="11" borderId="5" xfId="0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0" fontId="1" fillId="6" borderId="5" xfId="0" applyFont="1" applyFill="1" applyBorder="1"/>
    <xf numFmtId="3" fontId="1" fillId="6" borderId="6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10" borderId="0" xfId="0" applyFill="1" applyAlignment="1">
      <alignment horizontal="center" vertical="center"/>
    </xf>
    <xf numFmtId="0" fontId="0" fillId="10" borderId="0" xfId="0" applyFill="1" applyAlignment="1">
      <alignment horizontal="center" vertical="center" wrapText="1"/>
    </xf>
    <xf numFmtId="164" fontId="0" fillId="10" borderId="0" xfId="0" applyNumberFormat="1" applyFill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0" borderId="1" xfId="0" applyFill="1" applyBorder="1" applyAlignment="1">
      <alignment wrapText="1"/>
    </xf>
    <xf numFmtId="164" fontId="0" fillId="10" borderId="1" xfId="0" applyNumberFormat="1" applyFill="1" applyBorder="1" applyAlignment="1">
      <alignment horizontal="center" vertical="center"/>
    </xf>
    <xf numFmtId="0" fontId="6" fillId="10" borderId="0" xfId="0" applyFont="1" applyFill="1"/>
    <xf numFmtId="1" fontId="6" fillId="10" borderId="0" xfId="0" applyNumberFormat="1" applyFont="1" applyFill="1"/>
    <xf numFmtId="3" fontId="6" fillId="10" borderId="0" xfId="0" applyNumberFormat="1" applyFont="1" applyFill="1"/>
    <xf numFmtId="3" fontId="6" fillId="10" borderId="0" xfId="0" applyNumberFormat="1" applyFont="1" applyFill="1" applyAlignment="1">
      <alignment horizontal="center"/>
    </xf>
    <xf numFmtId="0" fontId="0" fillId="10" borderId="9" xfId="0" applyFill="1" applyBorder="1"/>
    <xf numFmtId="0" fontId="0" fillId="10" borderId="0" xfId="0" applyFill="1" applyBorder="1"/>
    <xf numFmtId="0" fontId="0" fillId="10" borderId="11" xfId="0" applyFill="1" applyBorder="1"/>
    <xf numFmtId="0" fontId="1" fillId="10" borderId="0" xfId="0" applyFont="1" applyFill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6" fillId="10" borderId="0" xfId="0" applyFont="1" applyFill="1" applyAlignment="1">
      <alignment horizontal="center"/>
    </xf>
    <xf numFmtId="0" fontId="9" fillId="8" borderId="1" xfId="0" applyFont="1" applyFill="1" applyBorder="1"/>
    <xf numFmtId="1" fontId="9" fillId="8" borderId="1" xfId="0" applyNumberFormat="1" applyFont="1" applyFill="1" applyBorder="1" applyAlignment="1">
      <alignment horizontal="center"/>
    </xf>
    <xf numFmtId="3" fontId="1" fillId="10" borderId="0" xfId="0" applyNumberFormat="1" applyFont="1" applyFill="1"/>
    <xf numFmtId="0" fontId="1" fillId="13" borderId="1" xfId="0" applyFont="1" applyFill="1" applyBorder="1"/>
    <xf numFmtId="3" fontId="8" fillId="13" borderId="1" xfId="0" applyNumberFormat="1" applyFont="1" applyFill="1" applyBorder="1" applyAlignment="1">
      <alignment horizontal="center"/>
    </xf>
    <xf numFmtId="1" fontId="0" fillId="10" borderId="0" xfId="0" applyNumberFormat="1" applyFill="1" applyAlignment="1">
      <alignment horizontal="center"/>
    </xf>
    <xf numFmtId="0" fontId="2" fillId="14" borderId="0" xfId="0" applyFont="1" applyFill="1" applyAlignment="1">
      <alignment horizontal="center"/>
    </xf>
    <xf numFmtId="0" fontId="0" fillId="2" borderId="1" xfId="0" applyFill="1" applyBorder="1"/>
    <xf numFmtId="0" fontId="1" fillId="10" borderId="1" xfId="0" applyFont="1" applyFill="1" applyBorder="1" applyAlignment="1">
      <alignment wrapText="1"/>
    </xf>
    <xf numFmtId="0" fontId="1" fillId="10" borderId="3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wrapText="1"/>
    </xf>
    <xf numFmtId="3" fontId="1" fillId="10" borderId="3" xfId="0" applyNumberFormat="1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3" fontId="1" fillId="10" borderId="1" xfId="0" applyNumberFormat="1" applyFont="1" applyFill="1" applyBorder="1" applyAlignment="1">
      <alignment horizontal="center" vertical="center"/>
    </xf>
    <xf numFmtId="0" fontId="8" fillId="12" borderId="1" xfId="0" applyFont="1" applyFill="1" applyBorder="1"/>
    <xf numFmtId="0" fontId="8" fillId="12" borderId="1" xfId="0" applyFont="1" applyFill="1" applyBorder="1" applyAlignment="1">
      <alignment horizontal="center"/>
    </xf>
    <xf numFmtId="0" fontId="0" fillId="5" borderId="1" xfId="0" applyFill="1" applyBorder="1"/>
    <xf numFmtId="3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9" fillId="10" borderId="1" xfId="0" applyFont="1" applyFill="1" applyBorder="1" applyAlignment="1">
      <alignment horizontal="center"/>
    </xf>
    <xf numFmtId="0" fontId="7" fillId="9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5" fillId="9" borderId="0" xfId="0" applyFont="1" applyFill="1" applyAlignment="1">
      <alignment horizontal="center" vertical="center"/>
    </xf>
    <xf numFmtId="0" fontId="7" fillId="9" borderId="0" xfId="0" applyFont="1" applyFill="1" applyAlignment="1">
      <alignment horizontal="center"/>
    </xf>
    <xf numFmtId="0" fontId="1" fillId="2" borderId="5" xfId="0" applyFont="1" applyFill="1" applyBorder="1" applyAlignment="1">
      <alignment horizontal="left" wrapText="1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8" fillId="10" borderId="1" xfId="0" applyFont="1" applyFill="1" applyBorder="1" applyAlignment="1">
      <alignment horizontal="center"/>
    </xf>
    <xf numFmtId="0" fontId="10" fillId="7" borderId="3" xfId="0" applyFont="1" applyFill="1" applyBorder="1" applyAlignment="1">
      <alignment horizontal="center"/>
    </xf>
    <xf numFmtId="0" fontId="11" fillId="15" borderId="3" xfId="0" applyFont="1" applyFill="1" applyBorder="1" applyAlignment="1">
      <alignment horizontal="center"/>
    </xf>
    <xf numFmtId="0" fontId="0" fillId="15" borderId="10" xfId="0" applyFill="1" applyBorder="1" applyAlignment="1">
      <alignment horizontal="center"/>
    </xf>
    <xf numFmtId="0" fontId="0" fillId="15" borderId="12" xfId="0" applyFill="1" applyBorder="1" applyAlignment="1">
      <alignment horizontal="center"/>
    </xf>
    <xf numFmtId="0" fontId="0" fillId="15" borderId="0" xfId="0" applyFill="1" applyAlignment="1">
      <alignment horizontal="center"/>
    </xf>
    <xf numFmtId="9" fontId="0" fillId="15" borderId="0" xfId="0" applyNumberFormat="1" applyFill="1" applyAlignment="1">
      <alignment horizontal="center"/>
    </xf>
    <xf numFmtId="0" fontId="6" fillId="15" borderId="0" xfId="0" applyFont="1" applyFill="1" applyAlignment="1">
      <alignment horizontal="center"/>
    </xf>
    <xf numFmtId="0" fontId="1" fillId="15" borderId="0" xfId="0" applyFont="1" applyFill="1" applyAlignment="1">
      <alignment horizontal="center"/>
    </xf>
    <xf numFmtId="3" fontId="0" fillId="15" borderId="0" xfId="0" applyNumberFormat="1" applyFill="1" applyAlignment="1">
      <alignment horizontal="center"/>
    </xf>
    <xf numFmtId="0" fontId="0" fillId="6" borderId="1" xfId="0" applyFill="1" applyBorder="1" applyAlignment="1">
      <alignment wrapText="1"/>
    </xf>
    <xf numFmtId="3" fontId="0" fillId="6" borderId="1" xfId="0" applyNumberFormat="1" applyFill="1" applyBorder="1" applyAlignment="1">
      <alignment horizontal="center"/>
    </xf>
    <xf numFmtId="0" fontId="1" fillId="6" borderId="3" xfId="0" applyFont="1" applyFill="1" applyBorder="1"/>
    <xf numFmtId="3" fontId="1" fillId="6" borderId="3" xfId="0" applyNumberFormat="1" applyFont="1" applyFill="1" applyBorder="1" applyAlignment="1">
      <alignment horizontal="center"/>
    </xf>
    <xf numFmtId="0" fontId="1" fillId="6" borderId="1" xfId="0" applyFont="1" applyFill="1" applyBorder="1"/>
    <xf numFmtId="3" fontId="1" fillId="6" borderId="1" xfId="0" applyNumberFormat="1" applyFont="1" applyFill="1" applyBorder="1" applyAlignment="1">
      <alignment horizontal="center"/>
    </xf>
    <xf numFmtId="1" fontId="0" fillId="15" borderId="0" xfId="0" applyNumberFormat="1" applyFill="1" applyAlignment="1">
      <alignment horizontal="center"/>
    </xf>
    <xf numFmtId="3" fontId="6" fillId="15" borderId="0" xfId="0" applyNumberFormat="1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C4:F16"/>
  <sheetViews>
    <sheetView tabSelected="1" workbookViewId="0">
      <selection activeCell="H13" sqref="H13"/>
    </sheetView>
  </sheetViews>
  <sheetFormatPr defaultRowHeight="14.4" x14ac:dyDescent="0.3"/>
  <cols>
    <col min="1" max="2" width="8.88671875" style="21"/>
    <col min="3" max="3" width="22.21875" style="21" bestFit="1" customWidth="1"/>
    <col min="4" max="4" width="18.77734375" style="21" bestFit="1" customWidth="1"/>
    <col min="5" max="5" width="17.77734375" style="21" bestFit="1" customWidth="1"/>
    <col min="6" max="6" width="16.6640625" style="21" bestFit="1" customWidth="1"/>
    <col min="7" max="16384" width="8.88671875" style="21"/>
  </cols>
  <sheetData>
    <row r="4" spans="3:6" ht="18" x14ac:dyDescent="0.35">
      <c r="C4" s="76" t="s">
        <v>58</v>
      </c>
      <c r="D4" s="76"/>
      <c r="E4" s="76"/>
      <c r="F4" s="76"/>
    </row>
    <row r="5" spans="3:6" ht="4.8" customHeight="1" x14ac:dyDescent="0.3"/>
    <row r="6" spans="3:6" x14ac:dyDescent="0.3">
      <c r="C6" s="23" t="s">
        <v>43</v>
      </c>
      <c r="D6" s="24" t="s">
        <v>50</v>
      </c>
      <c r="E6" s="24" t="s">
        <v>90</v>
      </c>
      <c r="F6" s="25" t="s">
        <v>44</v>
      </c>
    </row>
    <row r="7" spans="3:6" x14ac:dyDescent="0.3">
      <c r="C7" s="89">
        <v>1</v>
      </c>
      <c r="D7" s="89">
        <v>2</v>
      </c>
      <c r="E7" s="89">
        <v>3</v>
      </c>
      <c r="F7" s="89">
        <v>4</v>
      </c>
    </row>
    <row r="8" spans="3:6" x14ac:dyDescent="0.3">
      <c r="C8" s="21" t="s">
        <v>45</v>
      </c>
      <c r="D8" s="93"/>
      <c r="E8" s="93"/>
      <c r="F8" s="22">
        <f>D8*E8/1000</f>
        <v>0</v>
      </c>
    </row>
    <row r="9" spans="3:6" x14ac:dyDescent="0.3">
      <c r="C9" s="21" t="s">
        <v>46</v>
      </c>
      <c r="D9" s="93"/>
      <c r="E9" s="93"/>
      <c r="F9" s="22">
        <f t="shared" ref="F9:F12" si="0">D9*E9/1000</f>
        <v>0</v>
      </c>
    </row>
    <row r="10" spans="3:6" x14ac:dyDescent="0.3">
      <c r="C10" s="21" t="s">
        <v>47</v>
      </c>
      <c r="D10" s="93"/>
      <c r="E10" s="93"/>
      <c r="F10" s="22">
        <f t="shared" si="0"/>
        <v>0</v>
      </c>
    </row>
    <row r="11" spans="3:6" x14ac:dyDescent="0.3">
      <c r="C11" s="21" t="s">
        <v>48</v>
      </c>
      <c r="D11" s="93"/>
      <c r="E11" s="93"/>
      <c r="F11" s="22">
        <f t="shared" si="0"/>
        <v>0</v>
      </c>
    </row>
    <row r="12" spans="3:6" x14ac:dyDescent="0.3">
      <c r="C12" s="21" t="s">
        <v>49</v>
      </c>
      <c r="D12" s="93"/>
      <c r="E12" s="93"/>
      <c r="F12" s="22">
        <f t="shared" si="0"/>
        <v>0</v>
      </c>
    </row>
    <row r="13" spans="3:6" x14ac:dyDescent="0.3">
      <c r="C13" s="21" t="s">
        <v>113</v>
      </c>
      <c r="D13" s="93"/>
      <c r="E13" s="93"/>
      <c r="F13" s="22"/>
    </row>
    <row r="14" spans="3:6" x14ac:dyDescent="0.3">
      <c r="C14" s="72" t="s">
        <v>51</v>
      </c>
      <c r="D14" s="73" t="e">
        <f>F14*1000/E14</f>
        <v>#DIV/0!</v>
      </c>
      <c r="E14" s="74">
        <f>SUM(E8:E12)</f>
        <v>0</v>
      </c>
      <c r="F14" s="75">
        <f>SUM(F8:F12)</f>
        <v>0</v>
      </c>
    </row>
    <row r="15" spans="3:6" x14ac:dyDescent="0.3">
      <c r="C15" s="21" t="s">
        <v>52</v>
      </c>
      <c r="E15" s="22"/>
      <c r="F15" s="93"/>
    </row>
    <row r="16" spans="3:6" ht="15.6" x14ac:dyDescent="0.3">
      <c r="C16" s="70" t="s">
        <v>53</v>
      </c>
      <c r="D16" s="70"/>
      <c r="E16" s="71"/>
      <c r="F16" s="71">
        <f>F14+F15</f>
        <v>0</v>
      </c>
    </row>
  </sheetData>
  <mergeCells count="1">
    <mergeCell ref="C4:F4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DO284"/>
  <sheetViews>
    <sheetView workbookViewId="0">
      <selection activeCell="I16" sqref="I16"/>
    </sheetView>
  </sheetViews>
  <sheetFormatPr defaultRowHeight="14.4" x14ac:dyDescent="0.3"/>
  <cols>
    <col min="1" max="1" width="8.88671875" style="21"/>
    <col min="2" max="2" width="29.109375" customWidth="1"/>
    <col min="3" max="3" width="16.88671875" customWidth="1"/>
    <col min="4" max="4" width="19.5546875" bestFit="1" customWidth="1"/>
    <col min="5" max="5" width="18.44140625" customWidth="1"/>
    <col min="6" max="119" width="8.88671875" style="21"/>
  </cols>
  <sheetData>
    <row r="1" spans="2:5" s="21" customFormat="1" x14ac:dyDescent="0.3"/>
    <row r="2" spans="2:5" s="21" customFormat="1" x14ac:dyDescent="0.3"/>
    <row r="3" spans="2:5" s="21" customFormat="1" x14ac:dyDescent="0.3"/>
    <row r="4" spans="2:5" s="21" customFormat="1" x14ac:dyDescent="0.3"/>
    <row r="5" spans="2:5" s="21" customFormat="1" ht="18" x14ac:dyDescent="0.35">
      <c r="B5" s="76" t="s">
        <v>59</v>
      </c>
      <c r="C5" s="76"/>
      <c r="D5" s="76"/>
      <c r="E5" s="76"/>
    </row>
    <row r="6" spans="2:5" s="21" customFormat="1" x14ac:dyDescent="0.3"/>
    <row r="7" spans="2:5" x14ac:dyDescent="0.3">
      <c r="B7" s="15" t="s">
        <v>0</v>
      </c>
      <c r="C7" s="78" t="s">
        <v>40</v>
      </c>
      <c r="D7" s="78"/>
      <c r="E7" s="16" t="s">
        <v>39</v>
      </c>
    </row>
    <row r="8" spans="2:5" x14ac:dyDescent="0.3">
      <c r="B8" s="90">
        <v>1</v>
      </c>
      <c r="C8" s="90">
        <v>2</v>
      </c>
      <c r="D8" s="90">
        <v>3</v>
      </c>
      <c r="E8" s="90">
        <v>4</v>
      </c>
    </row>
    <row r="9" spans="2:5" ht="7.2" customHeight="1" x14ac:dyDescent="0.3"/>
    <row r="10" spans="2:5" x14ac:dyDescent="0.3">
      <c r="B10" s="79" t="s">
        <v>11</v>
      </c>
      <c r="C10" s="80"/>
      <c r="D10" s="80"/>
      <c r="E10" s="17">
        <f>E13+E17+E21</f>
        <v>0</v>
      </c>
    </row>
    <row r="11" spans="2:5" x14ac:dyDescent="0.3">
      <c r="B11" s="83" t="s">
        <v>13</v>
      </c>
      <c r="C11" s="83"/>
      <c r="D11" s="83"/>
      <c r="E11" s="83"/>
    </row>
    <row r="12" spans="2:5" ht="43.2" x14ac:dyDescent="0.3">
      <c r="B12" s="2" t="s">
        <v>0</v>
      </c>
      <c r="C12" s="3" t="s">
        <v>6</v>
      </c>
      <c r="D12" s="3" t="s">
        <v>5</v>
      </c>
      <c r="E12" s="2" t="s">
        <v>12</v>
      </c>
    </row>
    <row r="13" spans="2:5" x14ac:dyDescent="0.3">
      <c r="B13" s="29" t="s">
        <v>1</v>
      </c>
      <c r="C13" s="53"/>
      <c r="D13" s="53"/>
      <c r="E13" s="54">
        <f>SUM(E14:E16)</f>
        <v>0</v>
      </c>
    </row>
    <row r="14" spans="2:5" x14ac:dyDescent="0.3">
      <c r="B14" s="46" t="s">
        <v>2</v>
      </c>
      <c r="C14" s="95"/>
      <c r="D14" s="95"/>
      <c r="E14" s="55">
        <f>C14*D14</f>
        <v>0</v>
      </c>
    </row>
    <row r="15" spans="2:5" x14ac:dyDescent="0.3">
      <c r="B15" s="46" t="s">
        <v>3</v>
      </c>
      <c r="C15" s="95"/>
      <c r="D15" s="95"/>
      <c r="E15" s="55">
        <f t="shared" ref="E15:E16" si="0">C15*D15</f>
        <v>0</v>
      </c>
    </row>
    <row r="16" spans="2:5" x14ac:dyDescent="0.3">
      <c r="B16" s="46" t="s">
        <v>4</v>
      </c>
      <c r="C16" s="95"/>
      <c r="D16" s="95"/>
      <c r="E16" s="55">
        <f t="shared" si="0"/>
        <v>0</v>
      </c>
    </row>
    <row r="17" spans="1:119" x14ac:dyDescent="0.3">
      <c r="B17" s="29" t="s">
        <v>7</v>
      </c>
      <c r="C17" s="96"/>
      <c r="D17" s="96"/>
      <c r="E17" s="54">
        <f>SUM(E18:E20)</f>
        <v>0</v>
      </c>
    </row>
    <row r="18" spans="1:119" x14ac:dyDescent="0.3">
      <c r="B18" s="46" t="s">
        <v>8</v>
      </c>
      <c r="C18" s="95"/>
      <c r="D18" s="95"/>
      <c r="E18" s="55">
        <f>C18*D18</f>
        <v>0</v>
      </c>
    </row>
    <row r="19" spans="1:119" x14ac:dyDescent="0.3">
      <c r="B19" s="46" t="s">
        <v>9</v>
      </c>
      <c r="C19" s="95"/>
      <c r="D19" s="95"/>
      <c r="E19" s="55">
        <f t="shared" ref="E19:E20" si="1">C19*D19</f>
        <v>0</v>
      </c>
    </row>
    <row r="20" spans="1:119" x14ac:dyDescent="0.3">
      <c r="B20" s="46" t="s">
        <v>10</v>
      </c>
      <c r="C20" s="95"/>
      <c r="D20" s="95"/>
      <c r="E20" s="55">
        <f t="shared" si="1"/>
        <v>0</v>
      </c>
    </row>
    <row r="21" spans="1:119" x14ac:dyDescent="0.3">
      <c r="B21" s="29" t="s">
        <v>35</v>
      </c>
      <c r="C21" s="53"/>
      <c r="D21" s="53"/>
      <c r="E21" s="54">
        <f>SUM(E22:E24)</f>
        <v>0</v>
      </c>
    </row>
    <row r="22" spans="1:119" s="6" customFormat="1" x14ac:dyDescent="0.3">
      <c r="A22" s="27"/>
      <c r="B22" s="46" t="s">
        <v>36</v>
      </c>
      <c r="C22" s="55"/>
      <c r="D22" s="55"/>
      <c r="E22" s="95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</row>
    <row r="23" spans="1:119" s="6" customFormat="1" x14ac:dyDescent="0.3">
      <c r="A23" s="27"/>
      <c r="B23" s="46" t="s">
        <v>37</v>
      </c>
      <c r="C23" s="55"/>
      <c r="D23" s="55"/>
      <c r="E23" s="95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</row>
    <row r="24" spans="1:119" s="6" customFormat="1" x14ac:dyDescent="0.3">
      <c r="A24" s="27"/>
      <c r="B24" s="46" t="s">
        <v>38</v>
      </c>
      <c r="C24" s="55"/>
      <c r="D24" s="55"/>
      <c r="E24" s="95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</row>
    <row r="25" spans="1:119" ht="4.2" customHeight="1" x14ac:dyDescent="0.3">
      <c r="C25" s="1"/>
      <c r="D25" s="1"/>
      <c r="E25" s="1"/>
    </row>
    <row r="26" spans="1:119" x14ac:dyDescent="0.3">
      <c r="B26" s="81" t="s">
        <v>14</v>
      </c>
      <c r="C26" s="82"/>
      <c r="D26" s="82"/>
      <c r="E26" s="7">
        <f>SUM(E29:E31)</f>
        <v>0</v>
      </c>
    </row>
    <row r="27" spans="1:119" x14ac:dyDescent="0.3">
      <c r="B27" s="84" t="s">
        <v>13</v>
      </c>
      <c r="C27" s="84"/>
      <c r="D27" s="84"/>
      <c r="E27" s="84"/>
    </row>
    <row r="28" spans="1:119" ht="28.8" x14ac:dyDescent="0.3">
      <c r="B28" s="4" t="s">
        <v>15</v>
      </c>
      <c r="C28" s="4" t="s">
        <v>16</v>
      </c>
      <c r="D28" s="4" t="s">
        <v>17</v>
      </c>
      <c r="E28" s="4" t="s">
        <v>18</v>
      </c>
    </row>
    <row r="29" spans="1:119" x14ac:dyDescent="0.3">
      <c r="B29" t="s">
        <v>41</v>
      </c>
      <c r="C29" s="93"/>
      <c r="D29" s="93"/>
      <c r="E29" s="1">
        <f>C29*D29*12/1000</f>
        <v>0</v>
      </c>
    </row>
    <row r="30" spans="1:119" x14ac:dyDescent="0.3">
      <c r="B30" t="s">
        <v>19</v>
      </c>
      <c r="C30" s="93"/>
      <c r="D30" s="93"/>
      <c r="E30" s="1">
        <f t="shared" ref="E30:E31" si="2">C30*D30*12/1000</f>
        <v>0</v>
      </c>
    </row>
    <row r="31" spans="1:119" x14ac:dyDescent="0.3">
      <c r="B31" t="s">
        <v>20</v>
      </c>
      <c r="C31" s="93"/>
      <c r="D31" s="93"/>
      <c r="E31" s="1">
        <f t="shared" si="2"/>
        <v>0</v>
      </c>
    </row>
    <row r="32" spans="1:119" x14ac:dyDescent="0.3">
      <c r="B32" s="8" t="s">
        <v>21</v>
      </c>
      <c r="C32" s="9"/>
      <c r="D32" s="9"/>
      <c r="E32" s="7">
        <f>E26*34%</f>
        <v>0</v>
      </c>
    </row>
    <row r="33" spans="2:5" ht="29.4" customHeight="1" x14ac:dyDescent="0.3">
      <c r="B33" s="85" t="s">
        <v>22</v>
      </c>
      <c r="C33" s="82"/>
      <c r="D33" s="82"/>
      <c r="E33" s="10">
        <f>SUM(E36:E38)</f>
        <v>0</v>
      </c>
    </row>
    <row r="34" spans="2:5" x14ac:dyDescent="0.3">
      <c r="B34" s="84" t="s">
        <v>13</v>
      </c>
      <c r="C34" s="84"/>
      <c r="D34" s="84"/>
      <c r="E34" s="84"/>
    </row>
    <row r="35" spans="2:5" ht="28.8" x14ac:dyDescent="0.3">
      <c r="B35" s="4" t="s">
        <v>23</v>
      </c>
      <c r="C35" s="4" t="s">
        <v>25</v>
      </c>
      <c r="D35" s="4" t="s">
        <v>24</v>
      </c>
      <c r="E35" s="4" t="s">
        <v>26</v>
      </c>
    </row>
    <row r="36" spans="2:5" s="21" customFormat="1" x14ac:dyDescent="0.3">
      <c r="B36" s="21" t="s">
        <v>27</v>
      </c>
      <c r="C36" s="93"/>
      <c r="D36" s="94"/>
      <c r="E36" s="22">
        <f>D36*C36</f>
        <v>0</v>
      </c>
    </row>
    <row r="37" spans="2:5" s="21" customFormat="1" x14ac:dyDescent="0.3">
      <c r="B37" s="21" t="s">
        <v>28</v>
      </c>
      <c r="C37" s="93"/>
      <c r="D37" s="94"/>
      <c r="E37" s="22">
        <f t="shared" ref="E37:E38" si="3">D37*C37</f>
        <v>0</v>
      </c>
    </row>
    <row r="38" spans="2:5" s="21" customFormat="1" x14ac:dyDescent="0.3">
      <c r="B38" s="21" t="s">
        <v>29</v>
      </c>
      <c r="C38" s="93"/>
      <c r="D38" s="94"/>
      <c r="E38" s="22">
        <f t="shared" si="3"/>
        <v>0</v>
      </c>
    </row>
    <row r="39" spans="2:5" x14ac:dyDescent="0.3">
      <c r="B39" s="11" t="s">
        <v>30</v>
      </c>
      <c r="C39" s="5"/>
      <c r="D39" s="5"/>
      <c r="E39" s="10">
        <f>SUM(E42:E45)</f>
        <v>0</v>
      </c>
    </row>
    <row r="40" spans="2:5" x14ac:dyDescent="0.3">
      <c r="B40" s="77" t="s">
        <v>13</v>
      </c>
      <c r="C40" s="77"/>
      <c r="D40" s="77"/>
      <c r="E40" s="77"/>
    </row>
    <row r="41" spans="2:5" x14ac:dyDescent="0.3">
      <c r="B41" s="12" t="s">
        <v>0</v>
      </c>
      <c r="C41" s="13"/>
      <c r="D41" s="13"/>
      <c r="E41" s="14" t="s">
        <v>39</v>
      </c>
    </row>
    <row r="42" spans="2:5" s="21" customFormat="1" x14ac:dyDescent="0.3">
      <c r="B42" s="50" t="s">
        <v>31</v>
      </c>
      <c r="C42" s="51"/>
      <c r="D42" s="51"/>
      <c r="E42" s="91"/>
    </row>
    <row r="43" spans="2:5" s="21" customFormat="1" x14ac:dyDescent="0.3">
      <c r="B43" s="50" t="s">
        <v>32</v>
      </c>
      <c r="C43" s="51"/>
      <c r="D43" s="51"/>
      <c r="E43" s="91"/>
    </row>
    <row r="44" spans="2:5" s="21" customFormat="1" x14ac:dyDescent="0.3">
      <c r="B44" s="50" t="s">
        <v>33</v>
      </c>
      <c r="C44" s="51"/>
      <c r="D44" s="51"/>
      <c r="E44" s="91"/>
    </row>
    <row r="45" spans="2:5" s="21" customFormat="1" x14ac:dyDescent="0.3">
      <c r="B45" s="52" t="s">
        <v>34</v>
      </c>
      <c r="C45" s="26"/>
      <c r="D45" s="26"/>
      <c r="E45" s="92"/>
    </row>
    <row r="46" spans="2:5" ht="18" x14ac:dyDescent="0.35">
      <c r="B46" s="18" t="s">
        <v>42</v>
      </c>
      <c r="C46" s="19"/>
      <c r="D46" s="19"/>
      <c r="E46" s="20">
        <f>E10+E26+E32+E33+E39</f>
        <v>0</v>
      </c>
    </row>
    <row r="47" spans="2:5" ht="18" x14ac:dyDescent="0.35">
      <c r="B47" s="56" t="s">
        <v>94</v>
      </c>
      <c r="C47" s="56"/>
      <c r="D47" s="56"/>
      <c r="E47" s="57"/>
    </row>
    <row r="48" spans="2:5" s="29" customFormat="1" ht="15.6" x14ac:dyDescent="0.3">
      <c r="B48" s="59" t="s">
        <v>87</v>
      </c>
      <c r="C48" s="59"/>
      <c r="D48" s="59"/>
      <c r="E48" s="60">
        <f>SUM(E49:E51)</f>
        <v>0</v>
      </c>
    </row>
    <row r="49" spans="2:8" s="46" customFormat="1" x14ac:dyDescent="0.3">
      <c r="B49" s="46" t="s">
        <v>11</v>
      </c>
      <c r="E49" s="49">
        <f>E10</f>
        <v>0</v>
      </c>
      <c r="G49" s="48"/>
      <c r="H49" s="47"/>
    </row>
    <row r="50" spans="2:8" s="46" customFormat="1" x14ac:dyDescent="0.3">
      <c r="B50" s="46" t="s">
        <v>88</v>
      </c>
      <c r="E50" s="49">
        <f>E31*1.34</f>
        <v>0</v>
      </c>
    </row>
    <row r="51" spans="2:8" s="46" customFormat="1" x14ac:dyDescent="0.3">
      <c r="B51" s="46" t="s">
        <v>89</v>
      </c>
      <c r="E51" s="49">
        <f>E43</f>
        <v>0</v>
      </c>
    </row>
    <row r="52" spans="2:8" s="21" customFormat="1" ht="4.8" customHeight="1" x14ac:dyDescent="0.3">
      <c r="E52" s="31"/>
    </row>
    <row r="53" spans="2:8" s="29" customFormat="1" ht="15.6" x14ac:dyDescent="0.3">
      <c r="B53" s="59" t="s">
        <v>86</v>
      </c>
      <c r="C53" s="59"/>
      <c r="D53" s="59"/>
      <c r="E53" s="60">
        <f>SUM(E54:E56)</f>
        <v>0</v>
      </c>
      <c r="F53" s="58"/>
    </row>
    <row r="54" spans="2:8" s="21" customFormat="1" ht="43.2" x14ac:dyDescent="0.3">
      <c r="B54" s="32" t="s">
        <v>91</v>
      </c>
      <c r="E54" s="31">
        <f>(E30+E29)*1.34</f>
        <v>0</v>
      </c>
    </row>
    <row r="55" spans="2:8" s="21" customFormat="1" x14ac:dyDescent="0.3">
      <c r="B55" s="21" t="s">
        <v>92</v>
      </c>
      <c r="E55" s="22">
        <f>E33</f>
        <v>0</v>
      </c>
    </row>
    <row r="56" spans="2:8" s="21" customFormat="1" x14ac:dyDescent="0.3">
      <c r="B56" s="21" t="s">
        <v>93</v>
      </c>
      <c r="E56" s="22">
        <f>E42+E44+E45</f>
        <v>0</v>
      </c>
    </row>
    <row r="57" spans="2:8" s="21" customFormat="1" ht="4.8" customHeight="1" x14ac:dyDescent="0.3"/>
    <row r="58" spans="2:8" s="21" customFormat="1" x14ac:dyDescent="0.3">
      <c r="B58" s="29" t="s">
        <v>95</v>
      </c>
      <c r="C58" s="29"/>
      <c r="D58" s="29"/>
      <c r="E58" s="53">
        <f>Выручка!E14</f>
        <v>0</v>
      </c>
    </row>
    <row r="59" spans="2:8" s="21" customFormat="1" x14ac:dyDescent="0.3">
      <c r="B59" s="29" t="s">
        <v>96</v>
      </c>
      <c r="C59" s="29"/>
      <c r="D59" s="29"/>
      <c r="E59" s="30" t="e">
        <f>E46*1000/E58</f>
        <v>#DIV/0!</v>
      </c>
    </row>
    <row r="60" spans="2:8" s="21" customFormat="1" x14ac:dyDescent="0.3">
      <c r="B60" s="21" t="s">
        <v>97</v>
      </c>
    </row>
    <row r="61" spans="2:8" s="21" customFormat="1" x14ac:dyDescent="0.3">
      <c r="B61" s="21" t="s">
        <v>99</v>
      </c>
      <c r="E61" s="61" t="e">
        <f>E53/E58*1000</f>
        <v>#DIV/0!</v>
      </c>
    </row>
    <row r="62" spans="2:8" s="21" customFormat="1" x14ac:dyDescent="0.3">
      <c r="B62" s="21" t="s">
        <v>98</v>
      </c>
      <c r="E62" s="31" t="e">
        <f>Прибыль!D9*1000/E58</f>
        <v>#DIV/0!</v>
      </c>
    </row>
    <row r="63" spans="2:8" s="21" customFormat="1" x14ac:dyDescent="0.3"/>
    <row r="64" spans="2:8" s="21" customFormat="1" x14ac:dyDescent="0.3">
      <c r="B64" s="21" t="s">
        <v>100</v>
      </c>
    </row>
    <row r="65" s="21" customFormat="1" x14ac:dyDescent="0.3"/>
    <row r="66" s="21" customFormat="1" x14ac:dyDescent="0.3"/>
    <row r="67" s="21" customFormat="1" x14ac:dyDescent="0.3"/>
    <row r="68" s="21" customFormat="1" x14ac:dyDescent="0.3"/>
    <row r="69" s="21" customFormat="1" x14ac:dyDescent="0.3"/>
    <row r="70" s="21" customFormat="1" x14ac:dyDescent="0.3"/>
    <row r="71" s="21" customFormat="1" x14ac:dyDescent="0.3"/>
    <row r="72" s="21" customFormat="1" x14ac:dyDescent="0.3"/>
    <row r="73" s="21" customFormat="1" x14ac:dyDescent="0.3"/>
    <row r="74" s="21" customFormat="1" x14ac:dyDescent="0.3"/>
    <row r="75" s="21" customFormat="1" x14ac:dyDescent="0.3"/>
    <row r="76" s="21" customFormat="1" x14ac:dyDescent="0.3"/>
    <row r="77" s="21" customFormat="1" x14ac:dyDescent="0.3"/>
    <row r="78" s="21" customFormat="1" x14ac:dyDescent="0.3"/>
    <row r="79" s="21" customFormat="1" x14ac:dyDescent="0.3"/>
    <row r="80" s="21" customFormat="1" x14ac:dyDescent="0.3"/>
    <row r="81" s="21" customFormat="1" x14ac:dyDescent="0.3"/>
    <row r="82" s="21" customFormat="1" x14ac:dyDescent="0.3"/>
    <row r="83" s="21" customFormat="1" x14ac:dyDescent="0.3"/>
    <row r="84" s="21" customFormat="1" x14ac:dyDescent="0.3"/>
    <row r="85" s="21" customFormat="1" x14ac:dyDescent="0.3"/>
    <row r="86" s="21" customFormat="1" x14ac:dyDescent="0.3"/>
    <row r="87" s="21" customFormat="1" x14ac:dyDescent="0.3"/>
    <row r="88" s="21" customFormat="1" x14ac:dyDescent="0.3"/>
    <row r="89" s="21" customFormat="1" x14ac:dyDescent="0.3"/>
    <row r="90" s="21" customFormat="1" x14ac:dyDescent="0.3"/>
    <row r="91" s="21" customFormat="1" x14ac:dyDescent="0.3"/>
    <row r="92" s="21" customFormat="1" x14ac:dyDescent="0.3"/>
    <row r="93" s="21" customFormat="1" x14ac:dyDescent="0.3"/>
    <row r="94" s="21" customFormat="1" x14ac:dyDescent="0.3"/>
    <row r="95" s="21" customFormat="1" x14ac:dyDescent="0.3"/>
    <row r="96" s="21" customFormat="1" x14ac:dyDescent="0.3"/>
    <row r="97" s="21" customFormat="1" x14ac:dyDescent="0.3"/>
    <row r="98" s="21" customFormat="1" x14ac:dyDescent="0.3"/>
    <row r="99" s="21" customFormat="1" x14ac:dyDescent="0.3"/>
    <row r="100" s="21" customFormat="1" x14ac:dyDescent="0.3"/>
    <row r="101" s="21" customFormat="1" x14ac:dyDescent="0.3"/>
    <row r="102" s="21" customFormat="1" x14ac:dyDescent="0.3"/>
    <row r="103" s="21" customFormat="1" x14ac:dyDescent="0.3"/>
    <row r="104" s="21" customFormat="1" x14ac:dyDescent="0.3"/>
    <row r="105" s="21" customFormat="1" x14ac:dyDescent="0.3"/>
    <row r="106" s="21" customFormat="1" x14ac:dyDescent="0.3"/>
    <row r="107" s="21" customFormat="1" x14ac:dyDescent="0.3"/>
    <row r="108" s="21" customFormat="1" x14ac:dyDescent="0.3"/>
    <row r="109" s="21" customFormat="1" x14ac:dyDescent="0.3"/>
    <row r="110" s="21" customFormat="1" x14ac:dyDescent="0.3"/>
    <row r="111" s="21" customFormat="1" x14ac:dyDescent="0.3"/>
    <row r="112" s="21" customFormat="1" x14ac:dyDescent="0.3"/>
    <row r="113" s="21" customFormat="1" x14ac:dyDescent="0.3"/>
    <row r="114" s="21" customFormat="1" x14ac:dyDescent="0.3"/>
    <row r="115" s="21" customFormat="1" x14ac:dyDescent="0.3"/>
    <row r="116" s="21" customFormat="1" x14ac:dyDescent="0.3"/>
    <row r="117" s="21" customFormat="1" x14ac:dyDescent="0.3"/>
    <row r="118" s="21" customFormat="1" x14ac:dyDescent="0.3"/>
    <row r="119" s="21" customFormat="1" x14ac:dyDescent="0.3"/>
    <row r="120" s="21" customFormat="1" x14ac:dyDescent="0.3"/>
    <row r="121" s="21" customFormat="1" x14ac:dyDescent="0.3"/>
    <row r="122" s="21" customFormat="1" x14ac:dyDescent="0.3"/>
    <row r="123" s="21" customFormat="1" x14ac:dyDescent="0.3"/>
    <row r="124" s="21" customFormat="1" x14ac:dyDescent="0.3"/>
    <row r="125" s="21" customFormat="1" x14ac:dyDescent="0.3"/>
    <row r="126" s="21" customFormat="1" x14ac:dyDescent="0.3"/>
    <row r="127" s="21" customFormat="1" x14ac:dyDescent="0.3"/>
    <row r="128" s="21" customFormat="1" x14ac:dyDescent="0.3"/>
    <row r="129" s="21" customFormat="1" x14ac:dyDescent="0.3"/>
    <row r="130" s="21" customFormat="1" x14ac:dyDescent="0.3"/>
    <row r="131" s="21" customFormat="1" x14ac:dyDescent="0.3"/>
    <row r="132" s="21" customFormat="1" x14ac:dyDescent="0.3"/>
    <row r="133" s="21" customFormat="1" x14ac:dyDescent="0.3"/>
    <row r="134" s="21" customFormat="1" x14ac:dyDescent="0.3"/>
    <row r="135" s="21" customFormat="1" x14ac:dyDescent="0.3"/>
    <row r="136" s="21" customFormat="1" x14ac:dyDescent="0.3"/>
    <row r="137" s="21" customFormat="1" x14ac:dyDescent="0.3"/>
    <row r="138" s="21" customFormat="1" x14ac:dyDescent="0.3"/>
    <row r="139" s="21" customFormat="1" x14ac:dyDescent="0.3"/>
    <row r="140" s="21" customFormat="1" x14ac:dyDescent="0.3"/>
    <row r="141" s="21" customFormat="1" x14ac:dyDescent="0.3"/>
    <row r="142" s="21" customFormat="1" x14ac:dyDescent="0.3"/>
    <row r="143" s="21" customFormat="1" x14ac:dyDescent="0.3"/>
    <row r="144" s="21" customFormat="1" x14ac:dyDescent="0.3"/>
    <row r="145" s="21" customFormat="1" x14ac:dyDescent="0.3"/>
    <row r="146" s="21" customFormat="1" x14ac:dyDescent="0.3"/>
    <row r="147" s="21" customFormat="1" x14ac:dyDescent="0.3"/>
    <row r="148" s="21" customFormat="1" x14ac:dyDescent="0.3"/>
    <row r="149" s="21" customFormat="1" x14ac:dyDescent="0.3"/>
    <row r="150" s="21" customFormat="1" x14ac:dyDescent="0.3"/>
    <row r="151" s="21" customFormat="1" x14ac:dyDescent="0.3"/>
    <row r="152" s="21" customFormat="1" x14ac:dyDescent="0.3"/>
    <row r="153" s="21" customFormat="1" x14ac:dyDescent="0.3"/>
    <row r="154" s="21" customFormat="1" x14ac:dyDescent="0.3"/>
    <row r="155" s="21" customFormat="1" x14ac:dyDescent="0.3"/>
    <row r="156" s="21" customFormat="1" x14ac:dyDescent="0.3"/>
    <row r="157" s="21" customFormat="1" x14ac:dyDescent="0.3"/>
    <row r="158" s="21" customFormat="1" x14ac:dyDescent="0.3"/>
    <row r="159" s="21" customFormat="1" x14ac:dyDescent="0.3"/>
    <row r="160" s="21" customFormat="1" x14ac:dyDescent="0.3"/>
    <row r="161" s="21" customFormat="1" x14ac:dyDescent="0.3"/>
    <row r="162" s="21" customFormat="1" x14ac:dyDescent="0.3"/>
    <row r="163" s="21" customFormat="1" x14ac:dyDescent="0.3"/>
    <row r="164" s="21" customFormat="1" x14ac:dyDescent="0.3"/>
    <row r="165" s="21" customFormat="1" x14ac:dyDescent="0.3"/>
    <row r="166" s="21" customFormat="1" x14ac:dyDescent="0.3"/>
    <row r="167" s="21" customFormat="1" x14ac:dyDescent="0.3"/>
    <row r="168" s="21" customFormat="1" x14ac:dyDescent="0.3"/>
    <row r="169" s="21" customFormat="1" x14ac:dyDescent="0.3"/>
    <row r="170" s="21" customFormat="1" x14ac:dyDescent="0.3"/>
    <row r="171" s="21" customFormat="1" x14ac:dyDescent="0.3"/>
    <row r="172" s="21" customFormat="1" x14ac:dyDescent="0.3"/>
    <row r="173" s="21" customFormat="1" x14ac:dyDescent="0.3"/>
    <row r="174" s="21" customFormat="1" x14ac:dyDescent="0.3"/>
    <row r="175" s="21" customFormat="1" x14ac:dyDescent="0.3"/>
    <row r="176" s="21" customFormat="1" x14ac:dyDescent="0.3"/>
    <row r="177" s="21" customFormat="1" x14ac:dyDescent="0.3"/>
    <row r="178" s="21" customFormat="1" x14ac:dyDescent="0.3"/>
    <row r="179" s="21" customFormat="1" x14ac:dyDescent="0.3"/>
    <row r="180" s="21" customFormat="1" x14ac:dyDescent="0.3"/>
    <row r="181" s="21" customFormat="1" x14ac:dyDescent="0.3"/>
    <row r="182" s="21" customFormat="1" x14ac:dyDescent="0.3"/>
    <row r="183" s="21" customFormat="1" x14ac:dyDescent="0.3"/>
    <row r="184" s="21" customFormat="1" x14ac:dyDescent="0.3"/>
    <row r="185" s="21" customFormat="1" x14ac:dyDescent="0.3"/>
    <row r="186" s="21" customFormat="1" x14ac:dyDescent="0.3"/>
    <row r="187" s="21" customFormat="1" x14ac:dyDescent="0.3"/>
    <row r="188" s="21" customFormat="1" x14ac:dyDescent="0.3"/>
    <row r="189" s="21" customFormat="1" x14ac:dyDescent="0.3"/>
    <row r="190" s="21" customFormat="1" x14ac:dyDescent="0.3"/>
    <row r="191" s="21" customFormat="1" x14ac:dyDescent="0.3"/>
    <row r="192" s="21" customFormat="1" x14ac:dyDescent="0.3"/>
    <row r="193" s="21" customFormat="1" x14ac:dyDescent="0.3"/>
    <row r="194" s="21" customFormat="1" x14ac:dyDescent="0.3"/>
    <row r="195" s="21" customFormat="1" x14ac:dyDescent="0.3"/>
    <row r="196" s="21" customFormat="1" x14ac:dyDescent="0.3"/>
    <row r="197" s="21" customFormat="1" x14ac:dyDescent="0.3"/>
    <row r="198" s="21" customFormat="1" x14ac:dyDescent="0.3"/>
    <row r="199" s="21" customFormat="1" x14ac:dyDescent="0.3"/>
    <row r="200" s="21" customFormat="1" x14ac:dyDescent="0.3"/>
    <row r="201" s="21" customFormat="1" x14ac:dyDescent="0.3"/>
    <row r="202" s="21" customFormat="1" x14ac:dyDescent="0.3"/>
    <row r="203" s="21" customFormat="1" x14ac:dyDescent="0.3"/>
    <row r="204" s="21" customFormat="1" x14ac:dyDescent="0.3"/>
    <row r="205" s="21" customFormat="1" x14ac:dyDescent="0.3"/>
    <row r="206" s="21" customFormat="1" x14ac:dyDescent="0.3"/>
    <row r="207" s="21" customFormat="1" x14ac:dyDescent="0.3"/>
    <row r="208" s="21" customFormat="1" x14ac:dyDescent="0.3"/>
    <row r="209" s="21" customFormat="1" x14ac:dyDescent="0.3"/>
    <row r="210" s="21" customFormat="1" x14ac:dyDescent="0.3"/>
    <row r="211" s="21" customFormat="1" x14ac:dyDescent="0.3"/>
    <row r="212" s="21" customFormat="1" x14ac:dyDescent="0.3"/>
    <row r="213" s="21" customFormat="1" x14ac:dyDescent="0.3"/>
    <row r="214" s="21" customFormat="1" x14ac:dyDescent="0.3"/>
    <row r="215" s="21" customFormat="1" x14ac:dyDescent="0.3"/>
    <row r="216" s="21" customFormat="1" x14ac:dyDescent="0.3"/>
    <row r="217" s="21" customFormat="1" x14ac:dyDescent="0.3"/>
    <row r="218" s="21" customFormat="1" x14ac:dyDescent="0.3"/>
    <row r="219" s="21" customFormat="1" x14ac:dyDescent="0.3"/>
    <row r="220" s="21" customFormat="1" x14ac:dyDescent="0.3"/>
    <row r="221" s="21" customFormat="1" x14ac:dyDescent="0.3"/>
    <row r="222" s="21" customFormat="1" x14ac:dyDescent="0.3"/>
    <row r="223" s="21" customFormat="1" x14ac:dyDescent="0.3"/>
    <row r="224" s="21" customFormat="1" x14ac:dyDescent="0.3"/>
    <row r="225" s="21" customFormat="1" x14ac:dyDescent="0.3"/>
    <row r="226" s="21" customFormat="1" x14ac:dyDescent="0.3"/>
    <row r="227" s="21" customFormat="1" x14ac:dyDescent="0.3"/>
    <row r="228" s="21" customFormat="1" x14ac:dyDescent="0.3"/>
    <row r="229" s="21" customFormat="1" x14ac:dyDescent="0.3"/>
    <row r="230" s="21" customFormat="1" x14ac:dyDescent="0.3"/>
    <row r="231" s="21" customFormat="1" x14ac:dyDescent="0.3"/>
    <row r="232" s="21" customFormat="1" x14ac:dyDescent="0.3"/>
    <row r="233" s="21" customFormat="1" x14ac:dyDescent="0.3"/>
    <row r="234" s="21" customFormat="1" x14ac:dyDescent="0.3"/>
    <row r="235" s="21" customFormat="1" x14ac:dyDescent="0.3"/>
    <row r="236" s="21" customFormat="1" x14ac:dyDescent="0.3"/>
    <row r="237" s="21" customFormat="1" x14ac:dyDescent="0.3"/>
    <row r="238" s="21" customFormat="1" x14ac:dyDescent="0.3"/>
    <row r="239" s="21" customFormat="1" x14ac:dyDescent="0.3"/>
    <row r="240" s="21" customFormat="1" x14ac:dyDescent="0.3"/>
    <row r="241" s="21" customFormat="1" x14ac:dyDescent="0.3"/>
    <row r="242" s="21" customFormat="1" x14ac:dyDescent="0.3"/>
    <row r="243" s="21" customFormat="1" x14ac:dyDescent="0.3"/>
    <row r="244" s="21" customFormat="1" x14ac:dyDescent="0.3"/>
    <row r="245" s="21" customFormat="1" x14ac:dyDescent="0.3"/>
    <row r="246" s="21" customFormat="1" x14ac:dyDescent="0.3"/>
    <row r="247" s="21" customFormat="1" x14ac:dyDescent="0.3"/>
    <row r="248" s="21" customFormat="1" x14ac:dyDescent="0.3"/>
    <row r="249" s="21" customFormat="1" x14ac:dyDescent="0.3"/>
    <row r="250" s="21" customFormat="1" x14ac:dyDescent="0.3"/>
    <row r="251" s="21" customFormat="1" x14ac:dyDescent="0.3"/>
    <row r="252" s="21" customFormat="1" x14ac:dyDescent="0.3"/>
    <row r="253" s="21" customFormat="1" x14ac:dyDescent="0.3"/>
    <row r="254" s="21" customFormat="1" x14ac:dyDescent="0.3"/>
    <row r="255" s="21" customFormat="1" x14ac:dyDescent="0.3"/>
    <row r="256" s="21" customFormat="1" x14ac:dyDescent="0.3"/>
    <row r="257" s="21" customFormat="1" x14ac:dyDescent="0.3"/>
    <row r="258" s="21" customFormat="1" x14ac:dyDescent="0.3"/>
    <row r="259" s="21" customFormat="1" x14ac:dyDescent="0.3"/>
    <row r="260" s="21" customFormat="1" x14ac:dyDescent="0.3"/>
    <row r="261" s="21" customFormat="1" x14ac:dyDescent="0.3"/>
    <row r="262" s="21" customFormat="1" x14ac:dyDescent="0.3"/>
    <row r="263" s="21" customFormat="1" x14ac:dyDescent="0.3"/>
    <row r="264" s="21" customFormat="1" x14ac:dyDescent="0.3"/>
    <row r="265" s="21" customFormat="1" x14ac:dyDescent="0.3"/>
    <row r="266" s="21" customFormat="1" x14ac:dyDescent="0.3"/>
    <row r="267" s="21" customFormat="1" x14ac:dyDescent="0.3"/>
    <row r="268" s="21" customFormat="1" x14ac:dyDescent="0.3"/>
    <row r="269" s="21" customFormat="1" x14ac:dyDescent="0.3"/>
    <row r="270" s="21" customFormat="1" x14ac:dyDescent="0.3"/>
    <row r="271" s="21" customFormat="1" x14ac:dyDescent="0.3"/>
    <row r="272" s="21" customFormat="1" x14ac:dyDescent="0.3"/>
    <row r="273" s="21" customFormat="1" x14ac:dyDescent="0.3"/>
    <row r="274" s="21" customFormat="1" x14ac:dyDescent="0.3"/>
    <row r="275" s="21" customFormat="1" x14ac:dyDescent="0.3"/>
    <row r="276" s="21" customFormat="1" x14ac:dyDescent="0.3"/>
    <row r="277" s="21" customFormat="1" x14ac:dyDescent="0.3"/>
    <row r="278" s="21" customFormat="1" x14ac:dyDescent="0.3"/>
    <row r="279" s="21" customFormat="1" x14ac:dyDescent="0.3"/>
    <row r="280" s="21" customFormat="1" x14ac:dyDescent="0.3"/>
    <row r="281" s="21" customFormat="1" x14ac:dyDescent="0.3"/>
    <row r="282" s="21" customFormat="1" x14ac:dyDescent="0.3"/>
    <row r="283" s="21" customFormat="1" x14ac:dyDescent="0.3"/>
    <row r="284" s="21" customFormat="1" x14ac:dyDescent="0.3"/>
  </sheetData>
  <mergeCells count="9">
    <mergeCell ref="B40:E40"/>
    <mergeCell ref="C7:D7"/>
    <mergeCell ref="B5:E5"/>
    <mergeCell ref="B10:D10"/>
    <mergeCell ref="B26:D26"/>
    <mergeCell ref="B11:E11"/>
    <mergeCell ref="B27:E27"/>
    <mergeCell ref="B33:D33"/>
    <mergeCell ref="B34:E34"/>
  </mergeCells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C4:D27"/>
  <sheetViews>
    <sheetView workbookViewId="0">
      <selection activeCell="D24" sqref="D24"/>
    </sheetView>
  </sheetViews>
  <sheetFormatPr defaultRowHeight="14.4" x14ac:dyDescent="0.3"/>
  <cols>
    <col min="1" max="2" width="8.88671875" style="21"/>
    <col min="3" max="3" width="40.21875" style="21" bestFit="1" customWidth="1"/>
    <col min="4" max="4" width="17.88671875" style="21" bestFit="1" customWidth="1"/>
    <col min="5" max="16384" width="8.88671875" style="21"/>
  </cols>
  <sheetData>
    <row r="4" spans="3:4" ht="18" x14ac:dyDescent="0.35">
      <c r="C4" s="76" t="s">
        <v>72</v>
      </c>
      <c r="D4" s="76"/>
    </row>
    <row r="6" spans="3:4" x14ac:dyDescent="0.3">
      <c r="C6" s="34" t="s">
        <v>54</v>
      </c>
      <c r="D6" s="35" t="s">
        <v>55</v>
      </c>
    </row>
    <row r="7" spans="3:4" x14ac:dyDescent="0.3">
      <c r="C7" s="29" t="s">
        <v>56</v>
      </c>
      <c r="D7" s="30"/>
    </row>
    <row r="8" spans="3:4" x14ac:dyDescent="0.3">
      <c r="C8" s="21" t="s">
        <v>57</v>
      </c>
      <c r="D8" s="31"/>
    </row>
    <row r="9" spans="3:4" x14ac:dyDescent="0.3">
      <c r="C9" s="102" t="s">
        <v>67</v>
      </c>
      <c r="D9" s="103"/>
    </row>
    <row r="10" spans="3:4" x14ac:dyDescent="0.3">
      <c r="C10" s="21" t="s">
        <v>60</v>
      </c>
      <c r="D10" s="97"/>
    </row>
    <row r="11" spans="3:4" x14ac:dyDescent="0.3">
      <c r="C11" s="21" t="s">
        <v>61</v>
      </c>
      <c r="D11" s="97"/>
    </row>
    <row r="12" spans="3:4" x14ac:dyDescent="0.3">
      <c r="C12" s="102" t="s">
        <v>62</v>
      </c>
      <c r="D12" s="103"/>
    </row>
    <row r="13" spans="3:4" x14ac:dyDescent="0.3">
      <c r="C13" s="21" t="s">
        <v>63</v>
      </c>
      <c r="D13" s="97"/>
    </row>
    <row r="14" spans="3:4" x14ac:dyDescent="0.3">
      <c r="C14" s="21" t="s">
        <v>64</v>
      </c>
      <c r="D14" s="97"/>
    </row>
    <row r="15" spans="3:4" x14ac:dyDescent="0.3">
      <c r="C15" s="21" t="s">
        <v>65</v>
      </c>
      <c r="D15" s="97"/>
    </row>
    <row r="16" spans="3:4" x14ac:dyDescent="0.3">
      <c r="C16" s="21" t="s">
        <v>66</v>
      </c>
      <c r="D16" s="97"/>
    </row>
    <row r="17" spans="3:4" ht="28.8" x14ac:dyDescent="0.3">
      <c r="C17" s="98" t="s">
        <v>71</v>
      </c>
      <c r="D17" s="99"/>
    </row>
    <row r="18" spans="3:4" x14ac:dyDescent="0.3">
      <c r="C18" s="100" t="s">
        <v>70</v>
      </c>
      <c r="D18" s="101"/>
    </row>
    <row r="19" spans="3:4" x14ac:dyDescent="0.3">
      <c r="C19" s="21" t="s">
        <v>68</v>
      </c>
      <c r="D19" s="31"/>
    </row>
    <row r="20" spans="3:4" x14ac:dyDescent="0.3">
      <c r="C20" s="36" t="s">
        <v>69</v>
      </c>
      <c r="D20" s="37"/>
    </row>
    <row r="21" spans="3:4" x14ac:dyDescent="0.3">
      <c r="D21" s="33"/>
    </row>
    <row r="22" spans="3:4" x14ac:dyDescent="0.3">
      <c r="D22" s="33"/>
    </row>
    <row r="23" spans="3:4" x14ac:dyDescent="0.3">
      <c r="D23" s="33"/>
    </row>
    <row r="24" spans="3:4" x14ac:dyDescent="0.3">
      <c r="D24" s="33"/>
    </row>
    <row r="25" spans="3:4" x14ac:dyDescent="0.3">
      <c r="D25" s="33"/>
    </row>
    <row r="26" spans="3:4" x14ac:dyDescent="0.3">
      <c r="D26" s="33"/>
    </row>
    <row r="27" spans="3:4" x14ac:dyDescent="0.3">
      <c r="D27" s="33"/>
    </row>
  </sheetData>
  <mergeCells count="1">
    <mergeCell ref="C4:D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E13"/>
  <sheetViews>
    <sheetView workbookViewId="0">
      <selection activeCell="I16" sqref="I16"/>
    </sheetView>
  </sheetViews>
  <sheetFormatPr defaultRowHeight="14.4" x14ac:dyDescent="0.3"/>
  <cols>
    <col min="1" max="1" width="8.88671875" style="21"/>
    <col min="2" max="2" width="6.21875" style="22" bestFit="1" customWidth="1"/>
    <col min="3" max="3" width="26.44140625" style="21" bestFit="1" customWidth="1"/>
    <col min="4" max="4" width="8.5546875" style="21" bestFit="1" customWidth="1"/>
    <col min="5" max="5" width="9.33203125" style="21" customWidth="1"/>
    <col min="6" max="16384" width="8.88671875" style="21"/>
  </cols>
  <sheetData>
    <row r="2" spans="2:5" ht="18" x14ac:dyDescent="0.35">
      <c r="B2" s="76" t="s">
        <v>85</v>
      </c>
      <c r="C2" s="76"/>
      <c r="D2" s="76"/>
      <c r="E2" s="76"/>
    </row>
    <row r="4" spans="2:5" x14ac:dyDescent="0.3">
      <c r="B4" s="38" t="s">
        <v>76</v>
      </c>
      <c r="C4" s="38" t="s">
        <v>54</v>
      </c>
      <c r="D4" s="38" t="s">
        <v>80</v>
      </c>
      <c r="E4" s="38" t="s">
        <v>75</v>
      </c>
    </row>
    <row r="5" spans="2:5" x14ac:dyDescent="0.3">
      <c r="B5" s="86" t="s">
        <v>77</v>
      </c>
      <c r="C5" s="86"/>
      <c r="D5" s="86"/>
      <c r="E5" s="86"/>
    </row>
    <row r="6" spans="2:5" x14ac:dyDescent="0.3">
      <c r="B6" s="22">
        <v>1</v>
      </c>
      <c r="C6" s="21" t="s">
        <v>56</v>
      </c>
      <c r="D6" s="21" t="s">
        <v>81</v>
      </c>
      <c r="E6" s="97"/>
    </row>
    <row r="7" spans="2:5" x14ac:dyDescent="0.3">
      <c r="B7" s="22">
        <v>2</v>
      </c>
      <c r="C7" s="21" t="s">
        <v>73</v>
      </c>
      <c r="D7" s="21" t="s">
        <v>81</v>
      </c>
      <c r="E7" s="97"/>
    </row>
    <row r="8" spans="2:5" x14ac:dyDescent="0.3">
      <c r="B8" s="22">
        <v>3</v>
      </c>
      <c r="C8" s="21" t="s">
        <v>74</v>
      </c>
      <c r="D8" s="21" t="s">
        <v>81</v>
      </c>
      <c r="E8" s="97"/>
    </row>
    <row r="9" spans="2:5" x14ac:dyDescent="0.3">
      <c r="B9" s="22">
        <v>4</v>
      </c>
      <c r="C9" s="21" t="s">
        <v>69</v>
      </c>
      <c r="D9" s="21" t="s">
        <v>81</v>
      </c>
      <c r="E9" s="97"/>
    </row>
    <row r="10" spans="2:5" x14ac:dyDescent="0.3">
      <c r="B10" s="87" t="s">
        <v>78</v>
      </c>
      <c r="C10" s="87"/>
      <c r="D10" s="87"/>
      <c r="E10" s="87"/>
    </row>
    <row r="11" spans="2:5" ht="28.8" x14ac:dyDescent="0.3">
      <c r="B11" s="40">
        <v>5</v>
      </c>
      <c r="C11" s="32" t="s">
        <v>79</v>
      </c>
      <c r="D11" s="41" t="s">
        <v>83</v>
      </c>
      <c r="E11" s="42" t="e">
        <f>E9/E6</f>
        <v>#DIV/0!</v>
      </c>
    </row>
    <row r="12" spans="2:5" ht="28.8" x14ac:dyDescent="0.3">
      <c r="B12" s="40">
        <v>6</v>
      </c>
      <c r="C12" s="32" t="s">
        <v>82</v>
      </c>
      <c r="D12" s="40" t="s">
        <v>83</v>
      </c>
      <c r="E12" s="42" t="e">
        <f>E9/E7</f>
        <v>#DIV/0!</v>
      </c>
    </row>
    <row r="13" spans="2:5" ht="28.8" x14ac:dyDescent="0.3">
      <c r="B13" s="43">
        <v>7</v>
      </c>
      <c r="C13" s="44" t="s">
        <v>84</v>
      </c>
      <c r="D13" s="43" t="s">
        <v>83</v>
      </c>
      <c r="E13" s="45" t="e">
        <f>E9/E8</f>
        <v>#DIV/0!</v>
      </c>
    </row>
  </sheetData>
  <mergeCells count="3">
    <mergeCell ref="B5:E5"/>
    <mergeCell ref="B10:E10"/>
    <mergeCell ref="B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E17"/>
  <sheetViews>
    <sheetView workbookViewId="0">
      <selection activeCell="C25" sqref="C25"/>
    </sheetView>
  </sheetViews>
  <sheetFormatPr defaultRowHeight="14.4" x14ac:dyDescent="0.3"/>
  <cols>
    <col min="1" max="2" width="8.88671875" style="21"/>
    <col min="3" max="3" width="34.77734375" style="21" bestFit="1" customWidth="1"/>
    <col min="4" max="4" width="13" style="21" customWidth="1"/>
    <col min="5" max="16384" width="8.88671875" style="21"/>
  </cols>
  <sheetData>
    <row r="2" spans="2:5" ht="15.6" x14ac:dyDescent="0.3">
      <c r="B2" s="88" t="s">
        <v>109</v>
      </c>
      <c r="C2" s="88"/>
      <c r="D2" s="88"/>
      <c r="E2" s="88"/>
    </row>
    <row r="3" spans="2:5" ht="9" customHeight="1" x14ac:dyDescent="0.3"/>
    <row r="4" spans="2:5" x14ac:dyDescent="0.3">
      <c r="B4" s="62" t="s">
        <v>76</v>
      </c>
      <c r="C4" s="62" t="s">
        <v>54</v>
      </c>
      <c r="D4" s="62" t="s">
        <v>107</v>
      </c>
      <c r="E4" s="62" t="s">
        <v>75</v>
      </c>
    </row>
    <row r="5" spans="2:5" x14ac:dyDescent="0.3">
      <c r="B5" s="63"/>
      <c r="C5" s="86" t="s">
        <v>110</v>
      </c>
      <c r="D5" s="86"/>
      <c r="E5" s="86"/>
    </row>
    <row r="6" spans="2:5" x14ac:dyDescent="0.3">
      <c r="B6" s="22">
        <v>1</v>
      </c>
      <c r="C6" s="21" t="str">
        <f>себестоимость!B58</f>
        <v>Объем производства продукции, ед.</v>
      </c>
      <c r="D6" s="21" t="s">
        <v>106</v>
      </c>
      <c r="E6" s="93"/>
    </row>
    <row r="7" spans="2:5" x14ac:dyDescent="0.3">
      <c r="B7" s="22">
        <v>2</v>
      </c>
      <c r="C7" s="21" t="s">
        <v>56</v>
      </c>
      <c r="D7" s="21" t="str">
        <f>D8</f>
        <v>тыс. руб.</v>
      </c>
      <c r="E7" s="93"/>
    </row>
    <row r="8" spans="2:5" x14ac:dyDescent="0.3">
      <c r="B8" s="22">
        <v>3</v>
      </c>
      <c r="C8" s="21" t="s">
        <v>73</v>
      </c>
      <c r="D8" s="21" t="s">
        <v>81</v>
      </c>
      <c r="E8" s="104"/>
    </row>
    <row r="9" spans="2:5" x14ac:dyDescent="0.3">
      <c r="B9" s="22">
        <v>4</v>
      </c>
      <c r="C9" s="21" t="s">
        <v>86</v>
      </c>
      <c r="D9" s="21" t="str">
        <f>D8</f>
        <v>тыс. руб.</v>
      </c>
      <c r="E9" s="97"/>
    </row>
    <row r="10" spans="2:5" x14ac:dyDescent="0.3">
      <c r="B10" s="22">
        <v>5</v>
      </c>
      <c r="C10" s="33" t="s">
        <v>101</v>
      </c>
      <c r="D10" s="31" t="s">
        <v>105</v>
      </c>
      <c r="E10" s="97"/>
    </row>
    <row r="11" spans="2:5" x14ac:dyDescent="0.3">
      <c r="B11" s="22">
        <v>6</v>
      </c>
      <c r="C11" s="21" t="s">
        <v>102</v>
      </c>
      <c r="D11" s="22" t="s">
        <v>105</v>
      </c>
      <c r="E11" s="97"/>
    </row>
    <row r="12" spans="2:5" s="46" customFormat="1" x14ac:dyDescent="0.3">
      <c r="B12" s="55">
        <v>7</v>
      </c>
      <c r="C12" s="46" t="s">
        <v>103</v>
      </c>
      <c r="D12" s="55" t="s">
        <v>105</v>
      </c>
      <c r="E12" s="105"/>
    </row>
    <row r="13" spans="2:5" x14ac:dyDescent="0.3">
      <c r="B13" s="22">
        <v>8</v>
      </c>
      <c r="C13" s="21" t="s">
        <v>104</v>
      </c>
      <c r="D13" s="22" t="s">
        <v>105</v>
      </c>
      <c r="E13" s="31">
        <f>E10-E11</f>
        <v>0</v>
      </c>
    </row>
    <row r="14" spans="2:5" x14ac:dyDescent="0.3">
      <c r="B14" s="39"/>
      <c r="C14" s="86" t="s">
        <v>109</v>
      </c>
      <c r="D14" s="86"/>
      <c r="E14" s="86"/>
    </row>
    <row r="15" spans="2:5" ht="43.2" x14ac:dyDescent="0.3">
      <c r="B15" s="65">
        <v>9</v>
      </c>
      <c r="C15" s="66" t="s">
        <v>112</v>
      </c>
      <c r="D15" s="65" t="s">
        <v>106</v>
      </c>
      <c r="E15" s="67" t="e">
        <f>E9/(E12+E13)*1000</f>
        <v>#DIV/0!</v>
      </c>
    </row>
    <row r="16" spans="2:5" x14ac:dyDescent="0.3">
      <c r="B16" s="43">
        <v>10</v>
      </c>
      <c r="C16" s="28" t="s">
        <v>108</v>
      </c>
      <c r="D16" s="43" t="s">
        <v>83</v>
      </c>
      <c r="E16" s="45" t="e">
        <f>E15/E6</f>
        <v>#DIV/0!</v>
      </c>
    </row>
    <row r="17" spans="2:5" ht="28.8" x14ac:dyDescent="0.3">
      <c r="B17" s="43">
        <v>11</v>
      </c>
      <c r="C17" s="64" t="s">
        <v>111</v>
      </c>
      <c r="D17" s="68" t="s">
        <v>81</v>
      </c>
      <c r="E17" s="69" t="e">
        <f>E7*E16</f>
        <v>#DIV/0!</v>
      </c>
    </row>
  </sheetData>
  <mergeCells count="3">
    <mergeCell ref="C5:E5"/>
    <mergeCell ref="C14:E14"/>
    <mergeCell ref="B2:E2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Выручка</vt:lpstr>
      <vt:lpstr>себестоимость</vt:lpstr>
      <vt:lpstr>Прибыль</vt:lpstr>
      <vt:lpstr>Рентабельность</vt:lpstr>
      <vt:lpstr>Точка безутыточности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2020-04-22T08:51:16Z</dcterms:created>
  <dcterms:modified xsi:type="dcterms:W3CDTF">2020-04-22T13:28:29Z</dcterms:modified>
</cp:coreProperties>
</file>