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dp-my.sharepoint.com/personal/alberto_sanchez_undp_org/Documents/Documents/2023/Convocatoria Inicaitiva de Plastico Rio Ozama/"/>
    </mc:Choice>
  </mc:AlternateContent>
  <xr:revisionPtr revIDLastSave="0" documentId="8_{2B36CAC2-424F-4F8B-83EC-D5E60CE7D801}" xr6:coauthVersionLast="47" xr6:coauthVersionMax="47" xr10:uidLastSave="{00000000-0000-0000-0000-000000000000}"/>
  <bookViews>
    <workbookView xWindow="-110" yWindow="-110" windowWidth="19420" windowHeight="10560" tabRatio="749" xr2:uid="{00000000-000D-0000-FFFF-FFFF00000000}"/>
  </bookViews>
  <sheets>
    <sheet name="Resumen" sheetId="15" r:id="rId1"/>
    <sheet name="Guía" sheetId="18" r:id="rId2"/>
    <sheet name="Fuentes" sheetId="16" r:id="rId3"/>
    <sheet name="Personal" sheetId="2" r:id="rId4"/>
    <sheet name="Resultados Operativos" sheetId="10" r:id="rId5"/>
    <sheet name="Capacitacion" sheetId="19" r:id="rId6"/>
    <sheet name="Evaluaciones" sheetId="8" r:id="rId7"/>
    <sheet name="Promocion" sheetId="6" r:id="rId8"/>
    <sheet name="Administracion" sheetId="5" r:id="rId9"/>
  </sheets>
  <definedNames>
    <definedName name="_xlnm.Print_Area" localSheetId="5">Capacitacion!$A$1:$K$40</definedName>
    <definedName name="_xlnm.Print_Area" localSheetId="6">Evaluaciones!$A$1:$F$22</definedName>
    <definedName name="_xlnm.Print_Area" localSheetId="2">Fuentes!$A$1:$E$19</definedName>
    <definedName name="_xlnm.Print_Area" localSheetId="0">Resumen!$A$1:$G$44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6" l="1"/>
  <c r="E10" i="8"/>
  <c r="G7" i="10"/>
  <c r="D9" i="19"/>
  <c r="D16" i="19" s="1"/>
  <c r="E8" i="2"/>
  <c r="G8" i="2" s="1"/>
  <c r="E8" i="8"/>
  <c r="D8" i="8"/>
  <c r="F41" i="10"/>
  <c r="G47" i="10" s="1"/>
  <c r="F9" i="10"/>
  <c r="G9" i="10" s="1"/>
  <c r="F10" i="10"/>
  <c r="G10" i="10" s="1"/>
  <c r="L20" i="19"/>
  <c r="C8" i="8"/>
  <c r="D11" i="8"/>
  <c r="G26" i="5"/>
  <c r="G6" i="2"/>
  <c r="C9" i="19"/>
  <c r="F8" i="10"/>
  <c r="F14" i="10" s="1"/>
  <c r="E7" i="2"/>
  <c r="F7" i="6"/>
  <c r="F44" i="10"/>
  <c r="F43" i="10"/>
  <c r="F6" i="10"/>
  <c r="E9" i="2"/>
  <c r="G9" i="2"/>
  <c r="F19" i="10"/>
  <c r="D12" i="8"/>
  <c r="F4" i="8"/>
  <c r="F5" i="8"/>
  <c r="F6" i="8"/>
  <c r="E9" i="19"/>
  <c r="C19" i="15"/>
  <c r="F19" i="15" s="1"/>
  <c r="F21" i="15" s="1"/>
  <c r="F11" i="10"/>
  <c r="G11" i="10" s="1"/>
  <c r="F12" i="10"/>
  <c r="G12" i="10"/>
  <c r="F13" i="10"/>
  <c r="G13" i="10" s="1"/>
  <c r="F7" i="10"/>
  <c r="E13" i="2"/>
  <c r="G13" i="2" s="1"/>
  <c r="C9" i="8"/>
  <c r="D9" i="8"/>
  <c r="E9" i="8"/>
  <c r="E12" i="8"/>
  <c r="E19" i="8" s="1"/>
  <c r="H19" i="19"/>
  <c r="H31" i="19"/>
  <c r="E16" i="8"/>
  <c r="D19" i="8"/>
  <c r="C16" i="8"/>
  <c r="C24" i="15" s="1"/>
  <c r="I19" i="19"/>
  <c r="F28" i="10"/>
  <c r="G28" i="10" s="1"/>
  <c r="F29" i="10"/>
  <c r="K29" i="10"/>
  <c r="F30" i="10"/>
  <c r="G30" i="10" s="1"/>
  <c r="J12" i="10"/>
  <c r="E40" i="15"/>
  <c r="G40" i="15" s="1"/>
  <c r="E34" i="15"/>
  <c r="G34" i="15" s="1"/>
  <c r="D34" i="15"/>
  <c r="E33" i="15"/>
  <c r="G33" i="15" s="1"/>
  <c r="E32" i="15"/>
  <c r="G32" i="15" s="1"/>
  <c r="D32" i="15"/>
  <c r="E31" i="15"/>
  <c r="G31" i="15" s="1"/>
  <c r="E30" i="15"/>
  <c r="D30" i="15"/>
  <c r="D26" i="15"/>
  <c r="D27" i="15" s="1"/>
  <c r="D25" i="15"/>
  <c r="D24" i="15"/>
  <c r="D20" i="15"/>
  <c r="D19" i="15"/>
  <c r="D21" i="15" s="1"/>
  <c r="C20" i="15"/>
  <c r="F20" i="15" s="1"/>
  <c r="U24" i="5"/>
  <c r="S24" i="5"/>
  <c r="Q24" i="5"/>
  <c r="O24" i="5"/>
  <c r="M24" i="5"/>
  <c r="U16" i="5"/>
  <c r="S16" i="5"/>
  <c r="Q16" i="5"/>
  <c r="O16" i="5"/>
  <c r="M16" i="5"/>
  <c r="O4" i="5"/>
  <c r="Q4" i="5"/>
  <c r="S4" i="5"/>
  <c r="P21" i="5"/>
  <c r="O21" i="5"/>
  <c r="P12" i="5"/>
  <c r="O12" i="5"/>
  <c r="R21" i="5"/>
  <c r="Q21" i="5"/>
  <c r="R12" i="5"/>
  <c r="Q12" i="5"/>
  <c r="T21" i="5"/>
  <c r="S21" i="5"/>
  <c r="T12" i="5"/>
  <c r="S12" i="5"/>
  <c r="R3" i="6"/>
  <c r="P3" i="6"/>
  <c r="Q10" i="6"/>
  <c r="P10" i="6"/>
  <c r="C12" i="16" s="1"/>
  <c r="E12" i="16" s="1"/>
  <c r="S10" i="6"/>
  <c r="R10" i="6"/>
  <c r="O10" i="6"/>
  <c r="N10" i="6"/>
  <c r="B35" i="19"/>
  <c r="B32" i="19"/>
  <c r="B29" i="19"/>
  <c r="S62" i="10"/>
  <c r="R62" i="10"/>
  <c r="Q62" i="10"/>
  <c r="P62" i="10"/>
  <c r="O62" i="10"/>
  <c r="N62" i="10"/>
  <c r="S47" i="10"/>
  <c r="R47" i="10"/>
  <c r="Q47" i="10"/>
  <c r="P47" i="10"/>
  <c r="O47" i="10"/>
  <c r="N47" i="10"/>
  <c r="C11" i="16" s="1"/>
  <c r="E11" i="16" s="1"/>
  <c r="S32" i="10"/>
  <c r="R32" i="10"/>
  <c r="Q32" i="10"/>
  <c r="P32" i="10"/>
  <c r="O32" i="10"/>
  <c r="N32" i="10"/>
  <c r="S14" i="10"/>
  <c r="R14" i="10"/>
  <c r="Q14" i="10"/>
  <c r="P14" i="10"/>
  <c r="O14" i="10"/>
  <c r="N14" i="10"/>
  <c r="T50" i="10"/>
  <c r="R50" i="10"/>
  <c r="P50" i="10"/>
  <c r="N50" i="10"/>
  <c r="L50" i="10"/>
  <c r="T35" i="10"/>
  <c r="R35" i="10"/>
  <c r="P35" i="10"/>
  <c r="N35" i="10"/>
  <c r="L35" i="10"/>
  <c r="T17" i="10"/>
  <c r="R17" i="10"/>
  <c r="P17" i="10"/>
  <c r="N17" i="10"/>
  <c r="L17" i="10"/>
  <c r="R4" i="10"/>
  <c r="P4" i="10"/>
  <c r="N4" i="10"/>
  <c r="T16" i="2"/>
  <c r="D13" i="16" s="1"/>
  <c r="S16" i="2"/>
  <c r="C13" i="16" s="1"/>
  <c r="E13" i="16" s="1"/>
  <c r="R16" i="2"/>
  <c r="Q16" i="2"/>
  <c r="P16" i="2"/>
  <c r="O16" i="2"/>
  <c r="T10" i="2"/>
  <c r="S10" i="2"/>
  <c r="R10" i="2"/>
  <c r="D12" i="16" s="1"/>
  <c r="Q10" i="2"/>
  <c r="P10" i="2"/>
  <c r="O10" i="2"/>
  <c r="S3" i="2"/>
  <c r="Q3" i="2"/>
  <c r="O3" i="2"/>
  <c r="C4" i="15"/>
  <c r="H24" i="5"/>
  <c r="H16" i="5"/>
  <c r="H4" i="5"/>
  <c r="G3" i="6"/>
  <c r="B16" i="8"/>
  <c r="B19" i="19"/>
  <c r="G4" i="10"/>
  <c r="G17" i="10"/>
  <c r="G35" i="10"/>
  <c r="G50" i="10"/>
  <c r="H3" i="2"/>
  <c r="B15" i="15"/>
  <c r="B14" i="15"/>
  <c r="B13" i="15"/>
  <c r="K24" i="5"/>
  <c r="I24" i="5"/>
  <c r="K16" i="5"/>
  <c r="I16" i="5"/>
  <c r="U4" i="5"/>
  <c r="M4" i="5"/>
  <c r="K4" i="5"/>
  <c r="I4" i="5"/>
  <c r="V21" i="5"/>
  <c r="V12" i="5"/>
  <c r="U12" i="5"/>
  <c r="N21" i="5"/>
  <c r="E39" i="15" s="1"/>
  <c r="G39" i="15" s="1"/>
  <c r="M21" i="5"/>
  <c r="N12" i="5"/>
  <c r="M12" i="5"/>
  <c r="L21" i="5"/>
  <c r="K21" i="5"/>
  <c r="L12" i="5"/>
  <c r="K12" i="5"/>
  <c r="E11" i="5"/>
  <c r="G11" i="5" s="1"/>
  <c r="E10" i="5"/>
  <c r="G10" i="5" s="1"/>
  <c r="J10" i="5" s="1"/>
  <c r="E9" i="5"/>
  <c r="G9" i="5" s="1"/>
  <c r="J9" i="5" s="1"/>
  <c r="J12" i="5" s="1"/>
  <c r="E38" i="15" s="1"/>
  <c r="E8" i="5"/>
  <c r="G8" i="5" s="1"/>
  <c r="H8" i="5" s="1"/>
  <c r="B20" i="8"/>
  <c r="T3" i="6"/>
  <c r="L3" i="6"/>
  <c r="J3" i="6"/>
  <c r="H3" i="6"/>
  <c r="U10" i="6"/>
  <c r="T10" i="6"/>
  <c r="M10" i="6"/>
  <c r="L10" i="6"/>
  <c r="K10" i="6"/>
  <c r="J10" i="6"/>
  <c r="U3" i="2"/>
  <c r="M3" i="2"/>
  <c r="K3" i="2"/>
  <c r="I3" i="2"/>
  <c r="V16" i="2"/>
  <c r="U16" i="2"/>
  <c r="V10" i="2"/>
  <c r="D14" i="16" s="1"/>
  <c r="U10" i="2"/>
  <c r="N16" i="2"/>
  <c r="M16" i="2"/>
  <c r="D8" i="15" s="1"/>
  <c r="M10" i="2"/>
  <c r="N10" i="2"/>
  <c r="L16" i="2"/>
  <c r="K16" i="2"/>
  <c r="L10" i="2"/>
  <c r="K10" i="2"/>
  <c r="B38" i="19"/>
  <c r="B26" i="19"/>
  <c r="B23" i="19"/>
  <c r="B20" i="19"/>
  <c r="T4" i="10"/>
  <c r="L4" i="10"/>
  <c r="J50" i="10"/>
  <c r="J35" i="10"/>
  <c r="J17" i="10"/>
  <c r="J4" i="10"/>
  <c r="U62" i="10"/>
  <c r="T62" i="10"/>
  <c r="U47" i="10"/>
  <c r="T47" i="10"/>
  <c r="U32" i="10"/>
  <c r="T32" i="10"/>
  <c r="U14" i="10"/>
  <c r="T14" i="10"/>
  <c r="M62" i="10"/>
  <c r="L62" i="10"/>
  <c r="M47" i="10"/>
  <c r="L47" i="10"/>
  <c r="M32" i="10"/>
  <c r="L14" i="10"/>
  <c r="K62" i="10"/>
  <c r="E15" i="15" s="1"/>
  <c r="G15" i="15" s="1"/>
  <c r="J62" i="10"/>
  <c r="K47" i="10"/>
  <c r="E14" i="15" s="1"/>
  <c r="G14" i="15" s="1"/>
  <c r="J47" i="10"/>
  <c r="J32" i="10"/>
  <c r="I62" i="10"/>
  <c r="H62" i="10"/>
  <c r="G62" i="10"/>
  <c r="C15" i="15"/>
  <c r="F15" i="15" s="1"/>
  <c r="F61" i="10"/>
  <c r="F60" i="10"/>
  <c r="F59" i="10"/>
  <c r="F58" i="10"/>
  <c r="F57" i="10"/>
  <c r="F56" i="10"/>
  <c r="F55" i="10"/>
  <c r="F54" i="10"/>
  <c r="F53" i="10"/>
  <c r="F52" i="10"/>
  <c r="F62" i="10" s="1"/>
  <c r="H50" i="10"/>
  <c r="I47" i="10"/>
  <c r="H47" i="10"/>
  <c r="F46" i="10"/>
  <c r="F45" i="10"/>
  <c r="F42" i="10"/>
  <c r="F40" i="10"/>
  <c r="F47" i="10" s="1"/>
  <c r="F39" i="10"/>
  <c r="F38" i="10"/>
  <c r="F37" i="10"/>
  <c r="H35" i="10"/>
  <c r="I32" i="10"/>
  <c r="H32" i="10"/>
  <c r="F31" i="10"/>
  <c r="F27" i="10"/>
  <c r="L27" i="10" s="1"/>
  <c r="F26" i="10"/>
  <c r="L26" i="10" s="1"/>
  <c r="F25" i="10"/>
  <c r="L25" i="10"/>
  <c r="F24" i="10"/>
  <c r="L24" i="10"/>
  <c r="F23" i="10"/>
  <c r="G23" i="10" s="1"/>
  <c r="F22" i="10"/>
  <c r="G22" i="10" s="1"/>
  <c r="F21" i="10"/>
  <c r="F20" i="10"/>
  <c r="H17" i="10"/>
  <c r="G9" i="19"/>
  <c r="G16" i="19" s="1"/>
  <c r="E7" i="5"/>
  <c r="G7" i="5"/>
  <c r="I7" i="5" s="1"/>
  <c r="E14" i="2"/>
  <c r="G14" i="2"/>
  <c r="J14" i="2"/>
  <c r="M14" i="10"/>
  <c r="B37" i="15"/>
  <c r="E15" i="2"/>
  <c r="G15" i="2"/>
  <c r="H14" i="10"/>
  <c r="F5" i="6"/>
  <c r="C32" i="15"/>
  <c r="F8" i="6"/>
  <c r="F9" i="6"/>
  <c r="C34" i="15"/>
  <c r="F34" i="15" s="1"/>
  <c r="I10" i="6"/>
  <c r="F11" i="8"/>
  <c r="F10" i="8"/>
  <c r="F9" i="8"/>
  <c r="B23" i="15"/>
  <c r="B40" i="15"/>
  <c r="B39" i="15"/>
  <c r="B38" i="15"/>
  <c r="G20" i="5"/>
  <c r="G19" i="5"/>
  <c r="E21" i="5"/>
  <c r="E6" i="5"/>
  <c r="G6" i="5" s="1"/>
  <c r="B29" i="15"/>
  <c r="B34" i="15"/>
  <c r="B33" i="15"/>
  <c r="B32" i="15"/>
  <c r="B31" i="15"/>
  <c r="B30" i="15"/>
  <c r="B26" i="15"/>
  <c r="B25" i="15"/>
  <c r="B24" i="15"/>
  <c r="E7" i="8"/>
  <c r="D7" i="8"/>
  <c r="D13" i="8" s="1"/>
  <c r="C7" i="8"/>
  <c r="C22" i="8"/>
  <c r="E24" i="15" s="1"/>
  <c r="B17" i="8"/>
  <c r="F9" i="19"/>
  <c r="F16" i="19" s="1"/>
  <c r="H9" i="19"/>
  <c r="H16" i="19"/>
  <c r="I9" i="19"/>
  <c r="J9" i="19"/>
  <c r="J16" i="19"/>
  <c r="K10" i="19"/>
  <c r="K12" i="19"/>
  <c r="K13" i="19"/>
  <c r="K14" i="19"/>
  <c r="K15" i="19"/>
  <c r="H4" i="10"/>
  <c r="C10" i="2"/>
  <c r="C16" i="2"/>
  <c r="B6" i="15"/>
  <c r="B7" i="15"/>
  <c r="B8" i="15"/>
  <c r="B11" i="15"/>
  <c r="B12" i="15"/>
  <c r="B18" i="15"/>
  <c r="I10" i="2"/>
  <c r="I16" i="2"/>
  <c r="K32" i="10"/>
  <c r="E13" i="15" s="1"/>
  <c r="G13" i="15" s="1"/>
  <c r="D33" i="15"/>
  <c r="D35" i="15" s="1"/>
  <c r="C33" i="15"/>
  <c r="D31" i="15"/>
  <c r="K14" i="10"/>
  <c r="J21" i="5"/>
  <c r="C30" i="15"/>
  <c r="F30" i="15" s="1"/>
  <c r="I16" i="19"/>
  <c r="I25" i="19"/>
  <c r="E20" i="15"/>
  <c r="G20" i="15" s="1"/>
  <c r="E16" i="19"/>
  <c r="J14" i="10"/>
  <c r="D12" i="15" s="1"/>
  <c r="C9" i="16"/>
  <c r="I14" i="10"/>
  <c r="D11" i="16"/>
  <c r="K11" i="19"/>
  <c r="D15" i="15"/>
  <c r="D14" i="15"/>
  <c r="H10" i="6"/>
  <c r="F32" i="15"/>
  <c r="F8" i="8"/>
  <c r="F32" i="10"/>
  <c r="G18" i="5"/>
  <c r="E12" i="5"/>
  <c r="E16" i="2"/>
  <c r="C26" i="15"/>
  <c r="F26" i="15" s="1"/>
  <c r="U21" i="5"/>
  <c r="D7" i="15" l="1"/>
  <c r="D9" i="15" s="1"/>
  <c r="H6" i="5"/>
  <c r="H12" i="5" s="1"/>
  <c r="C38" i="15" s="1"/>
  <c r="I6" i="5"/>
  <c r="F33" i="15"/>
  <c r="E35" i="15"/>
  <c r="C31" i="15"/>
  <c r="F31" i="15" s="1"/>
  <c r="F35" i="15" s="1"/>
  <c r="G10" i="6"/>
  <c r="F10" i="6"/>
  <c r="E13" i="8"/>
  <c r="F7" i="8"/>
  <c r="F12" i="8"/>
  <c r="E22" i="8"/>
  <c r="D16" i="8"/>
  <c r="C25" i="15" s="1"/>
  <c r="F25" i="15" s="1"/>
  <c r="D22" i="8"/>
  <c r="E25" i="15" s="1"/>
  <c r="G25" i="15" s="1"/>
  <c r="E12" i="15"/>
  <c r="G12" i="15" s="1"/>
  <c r="G16" i="15" s="1"/>
  <c r="D10" i="16"/>
  <c r="D9" i="16"/>
  <c r="E9" i="16" s="1"/>
  <c r="E10" i="2"/>
  <c r="G24" i="15"/>
  <c r="E26" i="15"/>
  <c r="G26" i="15" s="1"/>
  <c r="C14" i="15"/>
  <c r="F14" i="15" s="1"/>
  <c r="G32" i="10"/>
  <c r="C13" i="15" s="1"/>
  <c r="C27" i="15"/>
  <c r="F24" i="15"/>
  <c r="F27" i="15" s="1"/>
  <c r="J10" i="2"/>
  <c r="E41" i="15"/>
  <c r="G38" i="15"/>
  <c r="G41" i="15" s="1"/>
  <c r="J13" i="2"/>
  <c r="J16" i="2" s="1"/>
  <c r="E8" i="15" s="1"/>
  <c r="G8" i="15" s="1"/>
  <c r="G16" i="2"/>
  <c r="L32" i="10"/>
  <c r="D13" i="15" s="1"/>
  <c r="D16" i="15" s="1"/>
  <c r="G14" i="10"/>
  <c r="C12" i="15" s="1"/>
  <c r="H21" i="5"/>
  <c r="C39" i="15" s="1"/>
  <c r="G21" i="5"/>
  <c r="I21" i="5"/>
  <c r="D39" i="15" s="1"/>
  <c r="I12" i="5"/>
  <c r="D38" i="15" s="1"/>
  <c r="F25" i="19"/>
  <c r="E19" i="15" s="1"/>
  <c r="G25" i="19"/>
  <c r="G30" i="15"/>
  <c r="G35" i="15" s="1"/>
  <c r="G7" i="2"/>
  <c r="G10" i="2" s="1"/>
  <c r="H26" i="5"/>
  <c r="C40" i="15" s="1"/>
  <c r="G12" i="5"/>
  <c r="C13" i="8"/>
  <c r="F13" i="8" s="1"/>
  <c r="C21" i="15"/>
  <c r="K9" i="19"/>
  <c r="K16" i="19" s="1"/>
  <c r="C16" i="19"/>
  <c r="F38" i="15" l="1"/>
  <c r="F39" i="15"/>
  <c r="C35" i="15"/>
  <c r="E16" i="15"/>
  <c r="F68" i="10"/>
  <c r="E21" i="15"/>
  <c r="G19" i="15"/>
  <c r="G21" i="15" s="1"/>
  <c r="H13" i="2"/>
  <c r="H16" i="2" s="1"/>
  <c r="C8" i="15" s="1"/>
  <c r="F8" i="15" s="1"/>
  <c r="H10" i="2"/>
  <c r="C7" i="15" s="1"/>
  <c r="E7" i="15"/>
  <c r="D8" i="16"/>
  <c r="D15" i="16" s="1"/>
  <c r="D19" i="16" s="1"/>
  <c r="C8" i="16"/>
  <c r="U26" i="5"/>
  <c r="E27" i="15"/>
  <c r="C16" i="15"/>
  <c r="F12" i="15"/>
  <c r="G27" i="15"/>
  <c r="C41" i="15"/>
  <c r="F13" i="15"/>
  <c r="C10" i="16"/>
  <c r="E10" i="16" s="1"/>
  <c r="E9" i="15" l="1"/>
  <c r="E43" i="15" s="1"/>
  <c r="G7" i="15"/>
  <c r="G9" i="15" s="1"/>
  <c r="G43" i="15" s="1"/>
  <c r="F7" i="15"/>
  <c r="F9" i="15" s="1"/>
  <c r="C9" i="15"/>
  <c r="E8" i="16"/>
  <c r="F16" i="15"/>
  <c r="D40" i="15"/>
  <c r="C14" i="16"/>
  <c r="E14" i="16" s="1"/>
  <c r="E15" i="16" l="1"/>
  <c r="C43" i="15"/>
  <c r="E5" i="16" s="1"/>
  <c r="C19" i="16" s="1"/>
  <c r="C15" i="16"/>
  <c r="D41" i="15"/>
  <c r="D43" i="15" s="1"/>
  <c r="F40" i="15"/>
  <c r="F41" i="15" s="1"/>
  <c r="F43" i="15" s="1"/>
  <c r="F44" i="15" l="1"/>
  <c r="E44" i="15"/>
  <c r="G44" i="15"/>
  <c r="E19" i="16"/>
  <c r="C44" i="15"/>
  <c r="E6" i="18"/>
  <c r="E5" i="18"/>
  <c r="E7" i="18"/>
  <c r="E8" i="18"/>
  <c r="E4" i="18"/>
  <c r="E3" i="18"/>
  <c r="D44" i="15"/>
  <c r="E10" i="18" l="1"/>
</calcChain>
</file>

<file path=xl/sharedStrings.xml><?xml version="1.0" encoding="utf-8"?>
<sst xmlns="http://schemas.openxmlformats.org/spreadsheetml/2006/main" count="358" uniqueCount="132">
  <si>
    <t>Transporte</t>
  </si>
  <si>
    <t>Personal Administrativo</t>
  </si>
  <si>
    <t>Cargo</t>
  </si>
  <si>
    <t>Sueldo Tiempo Completo Mensual</t>
  </si>
  <si>
    <t>Total</t>
  </si>
  <si>
    <t>Total Personal Administrativo</t>
  </si>
  <si>
    <t>Sueldo según Participación mensual</t>
  </si>
  <si>
    <t>Duración del Proyecto</t>
  </si>
  <si>
    <t>Costo Unitario</t>
  </si>
  <si>
    <t xml:space="preserve">Total </t>
  </si>
  <si>
    <t>Cantidad</t>
  </si>
  <si>
    <t>Viáticos</t>
  </si>
  <si>
    <t>Precio</t>
  </si>
  <si>
    <t>Costo</t>
  </si>
  <si>
    <t>% Cargado al Proyecto</t>
  </si>
  <si>
    <t xml:space="preserve">Sub-Total </t>
  </si>
  <si>
    <t>Duración de Proyecto</t>
  </si>
  <si>
    <t>A</t>
  </si>
  <si>
    <t>B</t>
  </si>
  <si>
    <t xml:space="preserve">D </t>
  </si>
  <si>
    <t>Total Personal Técnico</t>
  </si>
  <si>
    <t>D</t>
  </si>
  <si>
    <t>Total Mensual</t>
  </si>
  <si>
    <t>Descripción</t>
  </si>
  <si>
    <t>Uso de Vehiculo</t>
  </si>
  <si>
    <t>Especie</t>
  </si>
  <si>
    <t>Efectivo</t>
  </si>
  <si>
    <t>Costo Facilitador</t>
  </si>
  <si>
    <t>Alimentos y Refrigerios</t>
  </si>
  <si>
    <t>Combustible</t>
  </si>
  <si>
    <t>Materiales</t>
  </si>
  <si>
    <t>Uso de Equipos y Local</t>
  </si>
  <si>
    <t>Unidad</t>
  </si>
  <si>
    <t>Actividades</t>
  </si>
  <si>
    <t>Mantenimiento de Vehiculo</t>
  </si>
  <si>
    <t>Transportación</t>
  </si>
  <si>
    <t>Actividades de Capacitación</t>
  </si>
  <si>
    <t>Actividades de Evaluación</t>
  </si>
  <si>
    <t>Actividades Operativas</t>
  </si>
  <si>
    <t>Actividades de Promoción</t>
  </si>
  <si>
    <t>Actividades Administrativas</t>
  </si>
  <si>
    <t>Actividades de Personal</t>
  </si>
  <si>
    <t>Los porcentajes están condicionados a :</t>
  </si>
  <si>
    <t>Intercambios</t>
  </si>
  <si>
    <t>Cantidad de Participantes</t>
  </si>
  <si>
    <t>Costo participación de los beneficiarios</t>
  </si>
  <si>
    <t>Evaluacion inicial</t>
  </si>
  <si>
    <t>Evaluacion final</t>
  </si>
  <si>
    <t>Distribución de Presupuesto por Fuente de Financiamiento</t>
  </si>
  <si>
    <t xml:space="preserve">Detalles </t>
  </si>
  <si>
    <t>Personal Técnico</t>
  </si>
  <si>
    <t>Costo Alimentos y Refrigerios</t>
  </si>
  <si>
    <t>Costo Transporte</t>
  </si>
  <si>
    <t>Costo Combustible</t>
  </si>
  <si>
    <t>Costo Materiales</t>
  </si>
  <si>
    <t>Costo Uso de Equipos y Local</t>
  </si>
  <si>
    <t xml:space="preserve"> Personal</t>
  </si>
  <si>
    <t>Resultados Operativos</t>
  </si>
  <si>
    <t>Capacitación</t>
  </si>
  <si>
    <t>Evaluación</t>
  </si>
  <si>
    <t>Promoción y Publicidad</t>
  </si>
  <si>
    <t>Administración</t>
  </si>
  <si>
    <t>Servicios Generales</t>
  </si>
  <si>
    <t>&lt; 20%</t>
  </si>
  <si>
    <t>&gt; 50%</t>
  </si>
  <si>
    <t>&lt; 15%</t>
  </si>
  <si>
    <t>&lt; 4%</t>
  </si>
  <si>
    <t>&lt; 10%</t>
  </si>
  <si>
    <t>La variación de estos porcentajes debe ser bien justificada.</t>
  </si>
  <si>
    <t>Actividades e Insumos</t>
  </si>
  <si>
    <t>1a</t>
  </si>
  <si>
    <t>1b</t>
  </si>
  <si>
    <t>Total  Resultado 2a</t>
  </si>
  <si>
    <t>Total  Resultado 2b</t>
  </si>
  <si>
    <t>Total  Resultado 2c</t>
  </si>
  <si>
    <t>Total  Resultado 2d</t>
  </si>
  <si>
    <t>5a</t>
  </si>
  <si>
    <t>5b</t>
  </si>
  <si>
    <t>5c</t>
  </si>
  <si>
    <t>5d</t>
  </si>
  <si>
    <t>5e</t>
  </si>
  <si>
    <t>6a</t>
  </si>
  <si>
    <t>6b</t>
  </si>
  <si>
    <t>6c</t>
  </si>
  <si>
    <t>2a</t>
  </si>
  <si>
    <t>2b</t>
  </si>
  <si>
    <t>2c</t>
  </si>
  <si>
    <t>2d</t>
  </si>
  <si>
    <t>3a</t>
  </si>
  <si>
    <t>3b</t>
  </si>
  <si>
    <t>4a</t>
  </si>
  <si>
    <t>4b</t>
  </si>
  <si>
    <t>4e</t>
  </si>
  <si>
    <t>% Participación en el Proyecto</t>
  </si>
  <si>
    <t>PPS-SGP/FMAM</t>
  </si>
  <si>
    <t>CONTRAPARTIDA</t>
  </si>
  <si>
    <t>Evaluación Intermedia</t>
  </si>
  <si>
    <t>Materiales de oficina</t>
  </si>
  <si>
    <t>Teléfono e Internet</t>
  </si>
  <si>
    <t>Servicios básicos (agua, electricidad)</t>
  </si>
  <si>
    <t>Alquiler de oficina</t>
  </si>
  <si>
    <t>Equipos de oficina</t>
  </si>
  <si>
    <t>Cargos bancarios</t>
  </si>
  <si>
    <t>Total Mensual Proyecto</t>
  </si>
  <si>
    <t>Cursos o talleres</t>
  </si>
  <si>
    <t>Eventos de capacitación (talleres, cursos, charlas, intercambios)</t>
  </si>
  <si>
    <t>Duración (días)</t>
  </si>
  <si>
    <t>Costo por Participante por Dia</t>
  </si>
  <si>
    <t>C = A x B</t>
  </si>
  <si>
    <t>E = C x D</t>
  </si>
  <si>
    <t>PRESUPUESTO GENERAL</t>
  </si>
  <si>
    <t>% del total del proyecto</t>
  </si>
  <si>
    <t>TOTAL</t>
  </si>
  <si>
    <t>TOTAL GENERAL</t>
  </si>
  <si>
    <t>Resultado 4</t>
  </si>
  <si>
    <t>Guia para la distribución del subsidio del PPS-SGP</t>
  </si>
  <si>
    <t>Estado Presupuesto</t>
  </si>
  <si>
    <t>Fuente 3</t>
  </si>
  <si>
    <t>Fuente 4</t>
  </si>
  <si>
    <t>Fuente 5</t>
  </si>
  <si>
    <t>Aporte  por Fuente de Financiamiento</t>
  </si>
  <si>
    <t>Aporte por Fuentes de Financiamiento</t>
  </si>
  <si>
    <t>Costo por Participante por Día</t>
  </si>
  <si>
    <t>Duración (Día)</t>
  </si>
  <si>
    <t xml:space="preserve">La naturaleza del Proyecto </t>
  </si>
  <si>
    <t>Los aportes de contrapartida que pudieren justificar las organizaciones.</t>
  </si>
  <si>
    <t>Nombre del Proyecto:</t>
  </si>
  <si>
    <t>Productora</t>
  </si>
  <si>
    <t>Fuente 1</t>
  </si>
  <si>
    <t>Fuente 2</t>
  </si>
  <si>
    <t>Fuente 6</t>
  </si>
  <si>
    <t>Fuente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</si>
</sst>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20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i/>
      <sz val="11"/>
      <name val="Arial"/>
      <family val="2"/>
    </font>
    <font>
      <i/>
      <u/>
      <sz val="11"/>
      <name val="Arial"/>
      <family val="2"/>
    </font>
    <font>
      <b/>
      <u/>
      <sz val="10"/>
      <name val="Arial"/>
      <family val="2"/>
    </font>
    <font>
      <b/>
      <i/>
      <sz val="11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80BD41"/>
        <bgColor indexed="64"/>
      </patternFill>
    </fill>
    <fill>
      <patternFill patternType="solid">
        <fgColor rgb="FFF8A81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16B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Fill="1"/>
    <xf numFmtId="0" fontId="6" fillId="0" borderId="0" xfId="0" applyFont="1"/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/>
    <xf numFmtId="0" fontId="3" fillId="0" borderId="0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21" xfId="0" applyFont="1" applyBorder="1" applyAlignment="1">
      <alignment vertical="center" wrapText="1"/>
    </xf>
    <xf numFmtId="165" fontId="7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vertical="center"/>
    </xf>
    <xf numFmtId="0" fontId="6" fillId="4" borderId="25" xfId="0" applyFont="1" applyFill="1" applyBorder="1" applyAlignment="1">
      <alignment horizontal="center" vertical="center"/>
    </xf>
    <xf numFmtId="4" fontId="6" fillId="4" borderId="26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3" fillId="6" borderId="56" xfId="0" applyFont="1" applyFill="1" applyBorder="1" applyAlignment="1">
      <alignment horizontal="center" vertical="center" wrapText="1"/>
    </xf>
    <xf numFmtId="43" fontId="9" fillId="5" borderId="17" xfId="1" applyFont="1" applyFill="1" applyBorder="1" applyAlignment="1">
      <alignment vertical="top"/>
    </xf>
    <xf numFmtId="43" fontId="9" fillId="7" borderId="5" xfId="1" applyFont="1" applyFill="1" applyBorder="1" applyAlignment="1">
      <alignment vertical="top"/>
    </xf>
    <xf numFmtId="43" fontId="9" fillId="2" borderId="17" xfId="1" applyFont="1" applyFill="1" applyBorder="1" applyAlignment="1">
      <alignment vertical="top"/>
    </xf>
    <xf numFmtId="43" fontId="9" fillId="2" borderId="5" xfId="1" applyFont="1" applyFill="1" applyBorder="1" applyAlignment="1">
      <alignment vertical="top"/>
    </xf>
    <xf numFmtId="0" fontId="13" fillId="6" borderId="2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" fontId="2" fillId="0" borderId="19" xfId="0" applyNumberFormat="1" applyFont="1" applyFill="1" applyBorder="1" applyAlignment="1">
      <alignment vertical="center"/>
    </xf>
    <xf numFmtId="4" fontId="2" fillId="0" borderId="41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3" fontId="3" fillId="5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3" fillId="7" borderId="37" xfId="1" applyFont="1" applyFill="1" applyBorder="1" applyAlignment="1">
      <alignment vertical="center"/>
    </xf>
    <xf numFmtId="43" fontId="3" fillId="7" borderId="2" xfId="1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vertical="center"/>
    </xf>
    <xf numFmtId="43" fontId="3" fillId="5" borderId="57" xfId="1" applyFont="1" applyFill="1" applyBorder="1" applyAlignment="1">
      <alignment vertical="center"/>
    </xf>
    <xf numFmtId="43" fontId="3" fillId="2" borderId="57" xfId="1" applyFont="1" applyFill="1" applyBorder="1" applyAlignment="1">
      <alignment vertical="center"/>
    </xf>
    <xf numFmtId="43" fontId="3" fillId="7" borderId="70" xfId="1" applyFont="1" applyFill="1" applyBorder="1" applyAlignment="1">
      <alignment vertical="center"/>
    </xf>
    <xf numFmtId="43" fontId="3" fillId="7" borderId="59" xfId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43" fontId="2" fillId="4" borderId="12" xfId="1" applyFont="1" applyFill="1" applyBorder="1" applyAlignment="1">
      <alignment vertical="center"/>
    </xf>
    <xf numFmtId="43" fontId="2" fillId="3" borderId="12" xfId="1" applyFont="1" applyFill="1" applyBorder="1" applyAlignment="1">
      <alignment vertical="center"/>
    </xf>
    <xf numFmtId="43" fontId="13" fillId="6" borderId="12" xfId="1" applyFont="1" applyFill="1" applyBorder="1" applyAlignment="1">
      <alignment vertical="center"/>
    </xf>
    <xf numFmtId="43" fontId="13" fillId="6" borderId="39" xfId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43" fontId="3" fillId="0" borderId="43" xfId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3" xfId="1" applyFont="1" applyFill="1" applyBorder="1" applyAlignment="1">
      <alignment vertical="center"/>
    </xf>
    <xf numFmtId="0" fontId="3" fillId="0" borderId="3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 wrapText="1"/>
    </xf>
    <xf numFmtId="43" fontId="3" fillId="5" borderId="8" xfId="1" applyFont="1" applyFill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43" fontId="3" fillId="7" borderId="30" xfId="1" applyFont="1" applyFill="1" applyBorder="1" applyAlignment="1">
      <alignment vertical="center"/>
    </xf>
    <xf numFmtId="43" fontId="3" fillId="7" borderId="3" xfId="1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71" xfId="0" applyFont="1" applyFill="1" applyBorder="1" applyAlignment="1">
      <alignment vertical="center"/>
    </xf>
    <xf numFmtId="43" fontId="7" fillId="5" borderId="1" xfId="1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43" fontId="2" fillId="7" borderId="1" xfId="1" applyFont="1" applyFill="1" applyBorder="1" applyAlignment="1">
      <alignment vertical="center"/>
    </xf>
    <xf numFmtId="43" fontId="2" fillId="7" borderId="2" xfId="1" applyFont="1" applyFill="1" applyBorder="1" applyAlignment="1">
      <alignment vertical="center"/>
    </xf>
    <xf numFmtId="43" fontId="7" fillId="5" borderId="57" xfId="1" applyFont="1" applyFill="1" applyBorder="1" applyAlignment="1">
      <alignment vertical="center"/>
    </xf>
    <xf numFmtId="43" fontId="7" fillId="2" borderId="57" xfId="1" applyFont="1" applyFill="1" applyBorder="1" applyAlignment="1">
      <alignment vertical="center"/>
    </xf>
    <xf numFmtId="43" fontId="2" fillId="7" borderId="57" xfId="1" applyFont="1" applyFill="1" applyBorder="1" applyAlignment="1">
      <alignment vertical="center"/>
    </xf>
    <xf numFmtId="43" fontId="2" fillId="7" borderId="59" xfId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43" fontId="3" fillId="5" borderId="28" xfId="1" applyFont="1" applyFill="1" applyBorder="1" applyAlignment="1">
      <alignment vertical="center"/>
    </xf>
    <xf numFmtId="43" fontId="3" fillId="2" borderId="28" xfId="1" applyFont="1" applyFill="1" applyBorder="1" applyAlignment="1">
      <alignment vertical="center"/>
    </xf>
    <xf numFmtId="43" fontId="3" fillId="7" borderId="29" xfId="1" applyFont="1" applyFill="1" applyBorder="1" applyAlignment="1">
      <alignment vertical="center"/>
    </xf>
    <xf numFmtId="43" fontId="3" fillId="7" borderId="5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3" fontId="2" fillId="4" borderId="15" xfId="1" applyFont="1" applyFill="1" applyBorder="1" applyAlignment="1">
      <alignment vertical="center"/>
    </xf>
    <xf numFmtId="43" fontId="2" fillId="3" borderId="15" xfId="1" applyFont="1" applyFill="1" applyBorder="1" applyAlignment="1">
      <alignment vertical="center"/>
    </xf>
    <xf numFmtId="43" fontId="13" fillId="6" borderId="15" xfId="1" applyFont="1" applyFill="1" applyBorder="1" applyAlignment="1">
      <alignment vertical="center"/>
    </xf>
    <xf numFmtId="43" fontId="13" fillId="6" borderId="18" xfId="1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13" fillId="6" borderId="15" xfId="0" applyNumberFormat="1" applyFont="1" applyFill="1" applyBorder="1" applyAlignment="1">
      <alignment horizontal="center" vertical="center"/>
    </xf>
    <xf numFmtId="165" fontId="13" fillId="6" borderId="18" xfId="0" applyNumberFormat="1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top"/>
    </xf>
    <xf numFmtId="3" fontId="9" fillId="10" borderId="28" xfId="0" applyNumberFormat="1" applyFont="1" applyFill="1" applyBorder="1" applyAlignment="1">
      <alignment horizontal="center" vertical="top"/>
    </xf>
    <xf numFmtId="43" fontId="9" fillId="10" borderId="29" xfId="1" applyFont="1" applyFill="1" applyBorder="1" applyAlignment="1">
      <alignment horizontal="center" vertical="top"/>
    </xf>
    <xf numFmtId="0" fontId="9" fillId="10" borderId="51" xfId="0" applyFont="1" applyFill="1" applyBorder="1" applyAlignment="1" applyProtection="1">
      <alignment vertical="top" wrapText="1"/>
    </xf>
    <xf numFmtId="43" fontId="9" fillId="10" borderId="29" xfId="1" applyFont="1" applyFill="1" applyBorder="1" applyAlignment="1" applyProtection="1">
      <alignment horizontal="center" vertical="top"/>
    </xf>
    <xf numFmtId="0" fontId="9" fillId="10" borderId="51" xfId="0" applyFont="1" applyFill="1" applyBorder="1" applyAlignment="1">
      <alignment vertical="top" wrapText="1"/>
    </xf>
    <xf numFmtId="0" fontId="7" fillId="0" borderId="0" xfId="0" applyFont="1" applyAlignment="1">
      <alignment vertical="center"/>
    </xf>
    <xf numFmtId="0" fontId="7" fillId="11" borderId="36" xfId="0" applyFont="1" applyFill="1" applyBorder="1" applyAlignment="1">
      <alignment vertical="center" wrapText="1"/>
    </xf>
    <xf numFmtId="9" fontId="7" fillId="11" borderId="51" xfId="0" applyNumberFormat="1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vertical="center" wrapText="1"/>
    </xf>
    <xf numFmtId="9" fontId="7" fillId="11" borderId="21" xfId="0" applyNumberFormat="1" applyFont="1" applyFill="1" applyBorder="1" applyAlignment="1">
      <alignment horizontal="center" vertical="center" wrapText="1"/>
    </xf>
    <xf numFmtId="0" fontId="7" fillId="11" borderId="44" xfId="0" applyFont="1" applyFill="1" applyBorder="1" applyAlignment="1">
      <alignment vertical="center" wrapText="1"/>
    </xf>
    <xf numFmtId="9" fontId="7" fillId="11" borderId="2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6" fillId="4" borderId="62" xfId="0" applyFont="1" applyFill="1" applyBorder="1" applyAlignment="1">
      <alignment horizontal="center" vertical="center"/>
    </xf>
    <xf numFmtId="165" fontId="6" fillId="0" borderId="51" xfId="2" applyNumberFormat="1" applyFont="1" applyBorder="1" applyAlignment="1">
      <alignment horizontal="center" vertical="center"/>
    </xf>
    <xf numFmtId="165" fontId="6" fillId="0" borderId="21" xfId="2" applyNumberFormat="1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6" borderId="69" xfId="0" applyFont="1" applyFill="1" applyBorder="1" applyAlignment="1">
      <alignment horizontal="center" vertical="center"/>
    </xf>
    <xf numFmtId="0" fontId="14" fillId="6" borderId="6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43" fontId="9" fillId="0" borderId="0" xfId="1" applyFont="1"/>
    <xf numFmtId="0" fontId="2" fillId="0" borderId="33" xfId="0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vertical="center"/>
    </xf>
    <xf numFmtId="4" fontId="2" fillId="0" borderId="34" xfId="0" applyNumberFormat="1" applyFont="1" applyFill="1" applyBorder="1" applyAlignment="1">
      <alignment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1" fillId="0" borderId="0" xfId="0" applyFont="1" applyAlignment="1">
      <alignment vertical="center" wrapText="1"/>
    </xf>
    <xf numFmtId="0" fontId="17" fillId="0" borderId="0" xfId="0" applyFont="1" applyBorder="1" applyAlignment="1">
      <alignment horizontal="right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6" fillId="2" borderId="77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6" fillId="10" borderId="72" xfId="0" applyFont="1" applyFill="1" applyBorder="1" applyAlignment="1" applyProtection="1">
      <alignment horizontal="center" vertical="center" wrapText="1"/>
    </xf>
    <xf numFmtId="0" fontId="6" fillId="10" borderId="7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79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4" fillId="6" borderId="11" xfId="0" applyFont="1" applyFill="1" applyBorder="1" applyAlignment="1">
      <alignment vertical="center"/>
    </xf>
    <xf numFmtId="0" fontId="6" fillId="4" borderId="82" xfId="0" applyFont="1" applyFill="1" applyBorder="1" applyAlignment="1">
      <alignment horizontal="left"/>
    </xf>
    <xf numFmtId="0" fontId="6" fillId="3" borderId="36" xfId="0" applyFont="1" applyFill="1" applyBorder="1"/>
    <xf numFmtId="0" fontId="6" fillId="2" borderId="32" xfId="0" applyFont="1" applyFill="1" applyBorder="1" applyAlignment="1">
      <alignment horizontal="right"/>
    </xf>
    <xf numFmtId="0" fontId="6" fillId="2" borderId="79" xfId="0" applyFont="1" applyFill="1" applyBorder="1" applyAlignment="1">
      <alignment horizontal="right"/>
    </xf>
    <xf numFmtId="0" fontId="6" fillId="2" borderId="4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" fontId="1" fillId="0" borderId="0" xfId="0" applyNumberFormat="1" applyFont="1" applyFill="1" applyBorder="1"/>
    <xf numFmtId="4" fontId="6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/>
    <xf numFmtId="0" fontId="6" fillId="3" borderId="36" xfId="0" applyFont="1" applyFill="1" applyBorder="1" applyAlignment="1">
      <alignment vertical="center" wrapText="1"/>
    </xf>
    <xf numFmtId="4" fontId="1" fillId="3" borderId="78" xfId="0" applyNumberFormat="1" applyFont="1" applyFill="1" applyBorder="1" applyAlignment="1">
      <alignment vertical="center" wrapText="1"/>
    </xf>
    <xf numFmtId="0" fontId="6" fillId="4" borderId="8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14" fillId="6" borderId="6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right" vertical="center" wrapText="1"/>
    </xf>
    <xf numFmtId="0" fontId="1" fillId="0" borderId="58" xfId="0" applyFont="1" applyBorder="1" applyAlignment="1">
      <alignment vertical="center" wrapText="1"/>
    </xf>
    <xf numFmtId="0" fontId="6" fillId="2" borderId="51" xfId="0" applyFont="1" applyFill="1" applyBorder="1" applyAlignment="1">
      <alignment horizontal="right" vertical="center" wrapText="1"/>
    </xf>
    <xf numFmtId="0" fontId="3" fillId="10" borderId="5" xfId="0" applyFont="1" applyFill="1" applyBorder="1" applyAlignment="1">
      <alignment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10" borderId="59" xfId="0" applyFont="1" applyFill="1" applyBorder="1" applyAlignment="1">
      <alignment vertical="center" wrapText="1"/>
    </xf>
    <xf numFmtId="0" fontId="3" fillId="10" borderId="71" xfId="0" applyFont="1" applyFill="1" applyBorder="1" applyAlignment="1">
      <alignment horizontal="center" vertical="center" wrapText="1"/>
    </xf>
    <xf numFmtId="4" fontId="2" fillId="0" borderId="58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3" fillId="6" borderId="74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9" fontId="2" fillId="0" borderId="34" xfId="0" applyNumberFormat="1" applyFont="1" applyBorder="1" applyAlignment="1">
      <alignment vertical="center" wrapText="1"/>
    </xf>
    <xf numFmtId="4" fontId="2" fillId="0" borderId="34" xfId="0" applyNumberFormat="1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 wrapText="1"/>
    </xf>
    <xf numFmtId="3" fontId="3" fillId="10" borderId="28" xfId="0" applyNumberFormat="1" applyFont="1" applyFill="1" applyBorder="1" applyAlignment="1">
      <alignment horizontal="center" vertical="center" wrapText="1"/>
    </xf>
    <xf numFmtId="3" fontId="3" fillId="10" borderId="8" xfId="0" applyNumberFormat="1" applyFont="1" applyFill="1" applyBorder="1" applyAlignment="1">
      <alignment horizontal="center" vertical="center" wrapText="1"/>
    </xf>
    <xf numFmtId="3" fontId="3" fillId="10" borderId="57" xfId="0" applyNumberFormat="1" applyFont="1" applyFill="1" applyBorder="1" applyAlignment="1">
      <alignment horizontal="center" vertical="center" wrapText="1"/>
    </xf>
    <xf numFmtId="9" fontId="3" fillId="10" borderId="28" xfId="0" applyNumberFormat="1" applyFont="1" applyFill="1" applyBorder="1" applyAlignment="1">
      <alignment horizontal="center" vertical="center" wrapText="1"/>
    </xf>
    <xf numFmtId="9" fontId="3" fillId="10" borderId="8" xfId="0" applyNumberFormat="1" applyFont="1" applyFill="1" applyBorder="1" applyAlignment="1">
      <alignment horizontal="center" vertical="center" wrapText="1"/>
    </xf>
    <xf numFmtId="9" fontId="3" fillId="10" borderId="57" xfId="0" applyNumberFormat="1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3" fontId="3" fillId="10" borderId="33" xfId="0" applyNumberFormat="1" applyFont="1" applyFill="1" applyBorder="1" applyAlignment="1">
      <alignment horizontal="center" vertical="center" wrapText="1"/>
    </xf>
    <xf numFmtId="0" fontId="13" fillId="6" borderId="8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10" borderId="7" xfId="0" applyFont="1" applyFill="1" applyBorder="1" applyAlignment="1">
      <alignment vertical="center"/>
    </xf>
    <xf numFmtId="9" fontId="3" fillId="10" borderId="8" xfId="0" applyNumberFormat="1" applyFont="1" applyFill="1" applyBorder="1" applyAlignment="1">
      <alignment horizontal="center" vertical="center"/>
    </xf>
    <xf numFmtId="1" fontId="3" fillId="10" borderId="8" xfId="0" applyNumberFormat="1" applyFont="1" applyFill="1" applyBorder="1" applyAlignment="1">
      <alignment horizontal="center" vertical="center"/>
    </xf>
    <xf numFmtId="0" fontId="3" fillId="10" borderId="58" xfId="0" applyFont="1" applyFill="1" applyBorder="1" applyAlignment="1">
      <alignment vertical="center"/>
    </xf>
    <xf numFmtId="9" fontId="3" fillId="10" borderId="57" xfId="0" applyNumberFormat="1" applyFont="1" applyFill="1" applyBorder="1" applyAlignment="1">
      <alignment horizontal="center" vertical="center"/>
    </xf>
    <xf numFmtId="1" fontId="3" fillId="10" borderId="57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43" fontId="2" fillId="0" borderId="12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9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9" fontId="3" fillId="0" borderId="0" xfId="2" applyFont="1" applyFill="1" applyAlignment="1">
      <alignment vertical="center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43" fontId="12" fillId="6" borderId="53" xfId="1" applyFont="1" applyFill="1" applyBorder="1"/>
    <xf numFmtId="43" fontId="4" fillId="4" borderId="11" xfId="1" applyFont="1" applyFill="1" applyBorder="1"/>
    <xf numFmtId="43" fontId="4" fillId="3" borderId="11" xfId="1" applyFont="1" applyFill="1" applyBorder="1"/>
    <xf numFmtId="43" fontId="4" fillId="3" borderId="39" xfId="1" applyFont="1" applyFill="1" applyBorder="1"/>
    <xf numFmtId="0" fontId="9" fillId="10" borderId="77" xfId="0" applyFont="1" applyFill="1" applyBorder="1" applyAlignment="1">
      <alignment vertical="top" wrapText="1"/>
    </xf>
    <xf numFmtId="0" fontId="9" fillId="10" borderId="58" xfId="0" applyFont="1" applyFill="1" applyBorder="1" applyAlignment="1">
      <alignment horizontal="center" vertical="top"/>
    </xf>
    <xf numFmtId="3" fontId="9" fillId="10" borderId="57" xfId="0" applyNumberFormat="1" applyFont="1" applyFill="1" applyBorder="1" applyAlignment="1">
      <alignment horizontal="center" vertical="top"/>
    </xf>
    <xf numFmtId="43" fontId="9" fillId="10" borderId="70" xfId="1" applyFont="1" applyFill="1" applyBorder="1" applyAlignment="1">
      <alignment horizontal="center" vertical="top"/>
    </xf>
    <xf numFmtId="43" fontId="9" fillId="7" borderId="59" xfId="1" applyFont="1" applyFill="1" applyBorder="1" applyAlignment="1">
      <alignment vertical="top"/>
    </xf>
    <xf numFmtId="43" fontId="9" fillId="5" borderId="58" xfId="1" applyFont="1" applyFill="1" applyBorder="1" applyAlignment="1">
      <alignment vertical="top"/>
    </xf>
    <xf numFmtId="43" fontId="9" fillId="2" borderId="58" xfId="1" applyFont="1" applyFill="1" applyBorder="1" applyAlignment="1">
      <alignment vertical="top"/>
    </xf>
    <xf numFmtId="43" fontId="9" fillId="2" borderId="59" xfId="1" applyFont="1" applyFill="1" applyBorder="1" applyAlignment="1">
      <alignment vertical="top"/>
    </xf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1" fillId="3" borderId="48" xfId="0" applyNumberFormat="1" applyFont="1" applyFill="1" applyBorder="1" applyAlignment="1">
      <alignment vertical="center" wrapText="1"/>
    </xf>
    <xf numFmtId="0" fontId="6" fillId="3" borderId="6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6" fillId="0" borderId="79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9" fontId="6" fillId="4" borderId="16" xfId="2" applyFont="1" applyFill="1" applyBorder="1" applyAlignment="1">
      <alignment horizontal="center" vertical="center"/>
    </xf>
    <xf numFmtId="0" fontId="0" fillId="0" borderId="0" xfId="0" applyFill="1"/>
    <xf numFmtId="9" fontId="6" fillId="0" borderId="0" xfId="2" applyFont="1" applyFill="1" applyBorder="1" applyAlignment="1">
      <alignment horizontal="center" vertical="center"/>
    </xf>
    <xf numFmtId="43" fontId="3" fillId="10" borderId="28" xfId="1" applyFont="1" applyFill="1" applyBorder="1" applyAlignment="1">
      <alignment vertical="center" wrapText="1"/>
    </xf>
    <xf numFmtId="43" fontId="3" fillId="9" borderId="29" xfId="1" applyFont="1" applyFill="1" applyBorder="1" applyAlignment="1">
      <alignment vertical="center" wrapText="1"/>
    </xf>
    <xf numFmtId="43" fontId="3" fillId="5" borderId="17" xfId="1" applyFont="1" applyFill="1" applyBorder="1" applyAlignment="1">
      <alignment vertical="center" wrapText="1"/>
    </xf>
    <xf numFmtId="43" fontId="3" fillId="2" borderId="17" xfId="1" applyFont="1" applyFill="1" applyBorder="1" applyAlignment="1">
      <alignment vertical="center" wrapText="1"/>
    </xf>
    <xf numFmtId="43" fontId="3" fillId="2" borderId="5" xfId="1" applyFont="1" applyFill="1" applyBorder="1" applyAlignment="1">
      <alignment vertical="center" wrapText="1"/>
    </xf>
    <xf numFmtId="43" fontId="3" fillId="10" borderId="8" xfId="1" applyFont="1" applyFill="1" applyBorder="1" applyAlignment="1">
      <alignment vertical="center" wrapText="1"/>
    </xf>
    <xf numFmtId="43" fontId="3" fillId="9" borderId="30" xfId="1" applyFont="1" applyFill="1" applyBorder="1" applyAlignment="1">
      <alignment vertical="center" wrapText="1"/>
    </xf>
    <xf numFmtId="43" fontId="3" fillId="5" borderId="7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3" xfId="1" applyFont="1" applyFill="1" applyBorder="1" applyAlignment="1">
      <alignment vertical="center" wrapText="1"/>
    </xf>
    <xf numFmtId="43" fontId="3" fillId="10" borderId="57" xfId="1" applyFont="1" applyFill="1" applyBorder="1" applyAlignment="1">
      <alignment vertical="center" wrapText="1"/>
    </xf>
    <xf numFmtId="43" fontId="3" fillId="9" borderId="70" xfId="1" applyFont="1" applyFill="1" applyBorder="1" applyAlignment="1">
      <alignment vertical="center" wrapText="1"/>
    </xf>
    <xf numFmtId="43" fontId="3" fillId="5" borderId="58" xfId="1" applyFont="1" applyFill="1" applyBorder="1" applyAlignment="1">
      <alignment vertical="center" wrapText="1"/>
    </xf>
    <xf numFmtId="43" fontId="3" fillId="2" borderId="58" xfId="1" applyFont="1" applyFill="1" applyBorder="1" applyAlignment="1">
      <alignment vertical="center" wrapText="1"/>
    </xf>
    <xf numFmtId="43" fontId="3" fillId="2" borderId="59" xfId="1" applyFont="1" applyFill="1" applyBorder="1" applyAlignment="1">
      <alignment vertical="center" wrapText="1"/>
    </xf>
    <xf numFmtId="43" fontId="2" fillId="0" borderId="34" xfId="1" applyFont="1" applyBorder="1" applyAlignment="1">
      <alignment vertical="center" wrapText="1"/>
    </xf>
    <xf numFmtId="43" fontId="13" fillId="6" borderId="35" xfId="1" applyFont="1" applyFill="1" applyBorder="1" applyAlignment="1">
      <alignment vertical="center" wrapText="1"/>
    </xf>
    <xf numFmtId="43" fontId="2" fillId="4" borderId="33" xfId="1" applyFont="1" applyFill="1" applyBorder="1" applyAlignment="1">
      <alignment vertical="center" wrapText="1"/>
    </xf>
    <xf numFmtId="43" fontId="2" fillId="3" borderId="33" xfId="1" applyFont="1" applyFill="1" applyBorder="1" applyAlignment="1">
      <alignment vertical="center" wrapText="1"/>
    </xf>
    <xf numFmtId="43" fontId="2" fillId="3" borderId="35" xfId="1" applyFont="1" applyFill="1" applyBorder="1" applyAlignment="1">
      <alignment vertical="center" wrapText="1"/>
    </xf>
    <xf numFmtId="43" fontId="1" fillId="10" borderId="28" xfId="1" applyFont="1" applyFill="1" applyBorder="1" applyAlignment="1">
      <alignment horizontal="center" vertical="center" wrapText="1"/>
    </xf>
    <xf numFmtId="43" fontId="1" fillId="10" borderId="28" xfId="1" applyFont="1" applyFill="1" applyBorder="1" applyAlignment="1" applyProtection="1">
      <alignment horizontal="center" vertical="center" wrapText="1"/>
    </xf>
    <xf numFmtId="43" fontId="6" fillId="9" borderId="51" xfId="1" applyFont="1" applyFill="1" applyBorder="1" applyAlignment="1">
      <alignment vertical="center" wrapText="1"/>
    </xf>
    <xf numFmtId="43" fontId="1" fillId="10" borderId="8" xfId="1" applyFont="1" applyFill="1" applyBorder="1" applyAlignment="1">
      <alignment horizontal="center" vertical="center" wrapText="1"/>
    </xf>
    <xf numFmtId="43" fontId="6" fillId="9" borderId="21" xfId="1" applyFont="1" applyFill="1" applyBorder="1" applyAlignment="1">
      <alignment vertical="center" wrapText="1"/>
    </xf>
    <xf numFmtId="43" fontId="6" fillId="0" borderId="57" xfId="1" applyFont="1" applyBorder="1" applyAlignment="1">
      <alignment horizontal="right" vertical="center"/>
    </xf>
    <xf numFmtId="43" fontId="6" fillId="0" borderId="70" xfId="1" applyFont="1" applyBorder="1" applyAlignment="1">
      <alignment horizontal="right" vertical="center"/>
    </xf>
    <xf numFmtId="43" fontId="6" fillId="9" borderId="77" xfId="1" applyFont="1" applyFill="1" applyBorder="1" applyAlignment="1">
      <alignment vertical="center" wrapText="1"/>
    </xf>
    <xf numFmtId="43" fontId="1" fillId="10" borderId="28" xfId="1" applyFont="1" applyFill="1" applyBorder="1" applyAlignment="1">
      <alignment vertical="center" wrapText="1"/>
    </xf>
    <xf numFmtId="43" fontId="1" fillId="10" borderId="28" xfId="1" applyFont="1" applyFill="1" applyBorder="1" applyAlignment="1" applyProtection="1">
      <alignment vertical="center" wrapText="1"/>
    </xf>
    <xf numFmtId="43" fontId="1" fillId="10" borderId="8" xfId="1" applyFont="1" applyFill="1" applyBorder="1" applyAlignment="1">
      <alignment vertical="center" wrapText="1"/>
    </xf>
    <xf numFmtId="43" fontId="1" fillId="10" borderId="57" xfId="1" applyFont="1" applyFill="1" applyBorder="1" applyAlignment="1">
      <alignment vertical="center" wrapText="1"/>
    </xf>
    <xf numFmtId="43" fontId="1" fillId="10" borderId="57" xfId="1" applyFont="1" applyFill="1" applyBorder="1" applyAlignment="1" applyProtection="1">
      <alignment vertical="center" wrapText="1"/>
    </xf>
    <xf numFmtId="43" fontId="14" fillId="6" borderId="34" xfId="1" applyFont="1" applyFill="1" applyBorder="1" applyAlignment="1">
      <alignment vertical="center" wrapText="1"/>
    </xf>
    <xf numFmtId="43" fontId="14" fillId="6" borderId="87" xfId="1" applyFont="1" applyFill="1" applyBorder="1" applyAlignment="1">
      <alignment vertical="center" wrapText="1"/>
    </xf>
    <xf numFmtId="43" fontId="14" fillId="6" borderId="53" xfId="1" applyFont="1" applyFill="1" applyBorder="1" applyAlignment="1">
      <alignment vertical="center" wrapText="1"/>
    </xf>
    <xf numFmtId="43" fontId="1" fillId="5" borderId="85" xfId="1" applyFont="1" applyFill="1" applyBorder="1" applyAlignment="1">
      <alignment vertical="center" wrapText="1"/>
    </xf>
    <xf numFmtId="43" fontId="1" fillId="2" borderId="27" xfId="1" applyFont="1" applyFill="1" applyBorder="1" applyAlignment="1">
      <alignment vertical="center" wrapText="1"/>
    </xf>
    <xf numFmtId="43" fontId="1" fillId="2" borderId="28" xfId="1" applyFont="1" applyFill="1" applyBorder="1" applyAlignment="1">
      <alignment vertical="center" wrapText="1"/>
    </xf>
    <xf numFmtId="43" fontId="1" fillId="2" borderId="5" xfId="1" applyFont="1" applyFill="1" applyBorder="1" applyAlignment="1">
      <alignment vertical="center" wrapText="1"/>
    </xf>
    <xf numFmtId="43" fontId="1" fillId="2" borderId="71" xfId="1" applyFont="1" applyFill="1" applyBorder="1" applyAlignment="1">
      <alignment vertical="center" wrapText="1"/>
    </xf>
    <xf numFmtId="43" fontId="1" fillId="2" borderId="20" xfId="1" applyFont="1" applyFill="1" applyBorder="1" applyAlignment="1">
      <alignment vertical="center" wrapText="1"/>
    </xf>
    <xf numFmtId="43" fontId="1" fillId="10" borderId="17" xfId="1" applyFont="1" applyFill="1" applyBorder="1" applyAlignment="1">
      <alignment horizontal="center" vertical="top"/>
    </xf>
    <xf numFmtId="43" fontId="1" fillId="10" borderId="5" xfId="1" applyFont="1" applyFill="1" applyBorder="1" applyAlignment="1">
      <alignment horizontal="center" vertical="top"/>
    </xf>
    <xf numFmtId="43" fontId="1" fillId="9" borderId="51" xfId="1" applyFont="1" applyFill="1" applyBorder="1" applyAlignment="1">
      <alignment vertical="top"/>
    </xf>
    <xf numFmtId="43" fontId="1" fillId="10" borderId="7" xfId="1" applyFont="1" applyFill="1" applyBorder="1" applyAlignment="1">
      <alignment horizontal="center" vertical="top"/>
    </xf>
    <xf numFmtId="43" fontId="1" fillId="10" borderId="3" xfId="1" applyFont="1" applyFill="1" applyBorder="1" applyAlignment="1">
      <alignment horizontal="center" vertical="top"/>
    </xf>
    <xf numFmtId="43" fontId="1" fillId="9" borderId="21" xfId="1" applyFont="1" applyFill="1" applyBorder="1" applyAlignment="1">
      <alignment vertical="top"/>
    </xf>
    <xf numFmtId="43" fontId="6" fillId="0" borderId="58" xfId="1" applyFont="1" applyFill="1" applyBorder="1" applyAlignment="1">
      <alignment horizontal="right" vertical="center"/>
    </xf>
    <xf numFmtId="43" fontId="6" fillId="0" borderId="57" xfId="1" applyFont="1" applyFill="1" applyBorder="1" applyAlignment="1">
      <alignment horizontal="right" vertical="center"/>
    </xf>
    <xf numFmtId="43" fontId="6" fillId="0" borderId="70" xfId="1" applyFont="1" applyFill="1" applyBorder="1" applyAlignment="1">
      <alignment horizontal="right" vertical="center"/>
    </xf>
    <xf numFmtId="43" fontId="6" fillId="0" borderId="59" xfId="1" applyFont="1" applyFill="1" applyBorder="1" applyAlignment="1">
      <alignment horizontal="right" vertical="center"/>
    </xf>
    <xf numFmtId="43" fontId="6" fillId="9" borderId="77" xfId="1" applyFont="1" applyFill="1" applyBorder="1" applyAlignment="1">
      <alignment horizontal="right" vertical="center"/>
    </xf>
    <xf numFmtId="43" fontId="1" fillId="10" borderId="3" xfId="1" applyFont="1" applyFill="1" applyBorder="1" applyAlignment="1">
      <alignment vertical="top"/>
    </xf>
    <xf numFmtId="43" fontId="1" fillId="10" borderId="58" xfId="1" applyFont="1" applyFill="1" applyBorder="1" applyAlignment="1">
      <alignment horizontal="center" vertical="top"/>
    </xf>
    <xf numFmtId="43" fontId="1" fillId="10" borderId="59" xfId="1" applyFont="1" applyFill="1" applyBorder="1" applyAlignment="1">
      <alignment horizontal="center" vertical="top"/>
    </xf>
    <xf numFmtId="43" fontId="1" fillId="9" borderId="77" xfId="1" applyFont="1" applyFill="1" applyBorder="1" applyAlignment="1">
      <alignment vertical="top"/>
    </xf>
    <xf numFmtId="43" fontId="14" fillId="6" borderId="11" xfId="1" applyFont="1" applyFill="1" applyBorder="1" applyAlignment="1">
      <alignment horizontal="right" vertical="center"/>
    </xf>
    <xf numFmtId="43" fontId="14" fillId="6" borderId="12" xfId="1" applyFont="1" applyFill="1" applyBorder="1" applyAlignment="1">
      <alignment horizontal="right" vertical="center"/>
    </xf>
    <xf numFmtId="43" fontId="14" fillId="6" borderId="39" xfId="1" applyFont="1" applyFill="1" applyBorder="1" applyAlignment="1">
      <alignment horizontal="right" vertical="center"/>
    </xf>
    <xf numFmtId="43" fontId="14" fillId="6" borderId="53" xfId="1" applyFont="1" applyFill="1" applyBorder="1" applyAlignment="1">
      <alignment vertical="center"/>
    </xf>
    <xf numFmtId="43" fontId="1" fillId="5" borderId="82" xfId="1" applyFont="1" applyFill="1" applyBorder="1"/>
    <xf numFmtId="43" fontId="1" fillId="5" borderId="86" xfId="1" applyFont="1" applyFill="1" applyBorder="1"/>
    <xf numFmtId="43" fontId="1" fillId="5" borderId="74" xfId="1" applyFont="1" applyFill="1" applyBorder="1"/>
    <xf numFmtId="43" fontId="1" fillId="5" borderId="72" xfId="1" applyFont="1" applyFill="1" applyBorder="1"/>
    <xf numFmtId="43" fontId="1" fillId="5" borderId="84" xfId="1" applyFont="1" applyFill="1" applyBorder="1"/>
    <xf numFmtId="43" fontId="1" fillId="0" borderId="0" xfId="1" applyFont="1" applyBorder="1"/>
    <xf numFmtId="43" fontId="1" fillId="0" borderId="43" xfId="1" applyFont="1" applyBorder="1"/>
    <xf numFmtId="43" fontId="1" fillId="2" borderId="32" xfId="1" applyFont="1" applyFill="1" applyBorder="1"/>
    <xf numFmtId="43" fontId="1" fillId="2" borderId="8" xfId="1" applyFont="1" applyFill="1" applyBorder="1"/>
    <xf numFmtId="43" fontId="1" fillId="2" borderId="30" xfId="1" applyFont="1" applyFill="1" applyBorder="1"/>
    <xf numFmtId="43" fontId="1" fillId="2" borderId="3" xfId="1" applyFont="1" applyFill="1" applyBorder="1"/>
    <xf numFmtId="43" fontId="1" fillId="2" borderId="7" xfId="1" applyFont="1" applyFill="1" applyBorder="1"/>
    <xf numFmtId="43" fontId="1" fillId="2" borderId="49" xfId="1" applyFont="1" applyFill="1" applyBorder="1"/>
    <xf numFmtId="43" fontId="1" fillId="2" borderId="79" xfId="1" applyFont="1" applyFill="1" applyBorder="1"/>
    <xf numFmtId="43" fontId="1" fillId="2" borderId="57" xfId="1" applyFont="1" applyFill="1" applyBorder="1"/>
    <xf numFmtId="43" fontId="1" fillId="2" borderId="70" xfId="1" applyFont="1" applyFill="1" applyBorder="1"/>
    <xf numFmtId="43" fontId="1" fillId="2" borderId="59" xfId="1" applyFont="1" applyFill="1" applyBorder="1"/>
    <xf numFmtId="43" fontId="1" fillId="2" borderId="58" xfId="1" applyFont="1" applyFill="1" applyBorder="1"/>
    <xf numFmtId="43" fontId="1" fillId="2" borderId="81" xfId="1" applyFont="1" applyFill="1" applyBorder="1"/>
    <xf numFmtId="43" fontId="1" fillId="2" borderId="44" xfId="1" applyFont="1" applyFill="1" applyBorder="1"/>
    <xf numFmtId="43" fontId="1" fillId="2" borderId="10" xfId="1" applyFont="1" applyFill="1" applyBorder="1"/>
    <xf numFmtId="43" fontId="1" fillId="2" borderId="46" xfId="1" applyFont="1" applyFill="1" applyBorder="1"/>
    <xf numFmtId="43" fontId="1" fillId="2" borderId="4" xfId="1" applyFont="1" applyFill="1" applyBorder="1"/>
    <xf numFmtId="43" fontId="1" fillId="2" borderId="13" xfId="1" applyFont="1" applyFill="1" applyBorder="1"/>
    <xf numFmtId="43" fontId="1" fillId="2" borderId="42" xfId="1" applyFont="1" applyFill="1" applyBorder="1"/>
    <xf numFmtId="43" fontId="3" fillId="10" borderId="8" xfId="1" applyFont="1" applyFill="1" applyBorder="1" applyAlignment="1">
      <alignment vertical="center"/>
    </xf>
    <xf numFmtId="43" fontId="3" fillId="10" borderId="57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43" fontId="3" fillId="0" borderId="8" xfId="1" applyFont="1" applyFill="1" applyBorder="1" applyAlignment="1">
      <alignment vertical="center"/>
    </xf>
    <xf numFmtId="43" fontId="3" fillId="0" borderId="57" xfId="1" applyFont="1" applyFill="1" applyBorder="1" applyAlignment="1">
      <alignment vertical="center"/>
    </xf>
    <xf numFmtId="43" fontId="2" fillId="0" borderId="34" xfId="1" applyFont="1" applyFill="1" applyBorder="1" applyAlignment="1">
      <alignment vertical="center"/>
    </xf>
    <xf numFmtId="43" fontId="3" fillId="9" borderId="8" xfId="1" applyFont="1" applyFill="1" applyBorder="1" applyAlignment="1">
      <alignment vertical="center"/>
    </xf>
    <xf numFmtId="43" fontId="3" fillId="9" borderId="57" xfId="1" applyFont="1" applyFill="1" applyBorder="1" applyAlignment="1">
      <alignment vertical="center"/>
    </xf>
    <xf numFmtId="43" fontId="3" fillId="9" borderId="3" xfId="1" applyFont="1" applyFill="1" applyBorder="1" applyAlignment="1">
      <alignment vertical="center"/>
    </xf>
    <xf numFmtId="43" fontId="3" fillId="9" borderId="59" xfId="1" applyFont="1" applyFill="1" applyBorder="1" applyAlignment="1">
      <alignment vertical="center"/>
    </xf>
    <xf numFmtId="43" fontId="3" fillId="5" borderId="7" xfId="1" applyFont="1" applyFill="1" applyBorder="1" applyAlignment="1">
      <alignment vertical="center"/>
    </xf>
    <xf numFmtId="43" fontId="3" fillId="2" borderId="7" xfId="1" applyFont="1" applyFill="1" applyBorder="1" applyAlignment="1" applyProtection="1">
      <alignment vertical="center"/>
    </xf>
    <xf numFmtId="43" fontId="3" fillId="2" borderId="3" xfId="1" applyFont="1" applyFill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43" fontId="3" fillId="5" borderId="58" xfId="1" applyFont="1" applyFill="1" applyBorder="1" applyAlignment="1">
      <alignment vertical="center"/>
    </xf>
    <xf numFmtId="43" fontId="3" fillId="2" borderId="58" xfId="1" applyFont="1" applyFill="1" applyBorder="1" applyAlignment="1">
      <alignment vertical="center"/>
    </xf>
    <xf numFmtId="43" fontId="3" fillId="2" borderId="59" xfId="1" applyFont="1" applyFill="1" applyBorder="1" applyAlignment="1">
      <alignment vertical="center"/>
    </xf>
    <xf numFmtId="43" fontId="2" fillId="4" borderId="11" xfId="1" applyFont="1" applyFill="1" applyBorder="1" applyAlignment="1">
      <alignment vertical="center"/>
    </xf>
    <xf numFmtId="43" fontId="2" fillId="3" borderId="11" xfId="1" applyFont="1" applyFill="1" applyBorder="1" applyAlignment="1">
      <alignment vertical="center"/>
    </xf>
    <xf numFmtId="43" fontId="2" fillId="3" borderId="35" xfId="1" applyFont="1" applyFill="1" applyBorder="1" applyAlignment="1">
      <alignment vertical="center"/>
    </xf>
    <xf numFmtId="43" fontId="2" fillId="3" borderId="39" xfId="1" applyFont="1" applyFill="1" applyBorder="1" applyAlignment="1">
      <alignment vertical="center"/>
    </xf>
    <xf numFmtId="43" fontId="3" fillId="5" borderId="21" xfId="1" applyFont="1" applyFill="1" applyBorder="1" applyAlignment="1">
      <alignment vertical="center"/>
    </xf>
    <xf numFmtId="43" fontId="3" fillId="5" borderId="21" xfId="1" applyFont="1" applyFill="1" applyBorder="1" applyAlignment="1" applyProtection="1">
      <alignment vertical="center"/>
    </xf>
    <xf numFmtId="43" fontId="3" fillId="2" borderId="3" xfId="1" applyFont="1" applyFill="1" applyBorder="1" applyAlignment="1" applyProtection="1">
      <alignment vertical="center"/>
    </xf>
    <xf numFmtId="43" fontId="3" fillId="5" borderId="77" xfId="1" applyFont="1" applyFill="1" applyBorder="1" applyAlignment="1">
      <alignment vertical="center"/>
    </xf>
    <xf numFmtId="43" fontId="2" fillId="4" borderId="53" xfId="1" applyFont="1" applyFill="1" applyBorder="1" applyAlignment="1">
      <alignment vertical="center"/>
    </xf>
    <xf numFmtId="43" fontId="7" fillId="2" borderId="28" xfId="1" applyFont="1" applyFill="1" applyBorder="1" applyAlignment="1">
      <alignment vertical="center"/>
    </xf>
    <xf numFmtId="43" fontId="6" fillId="3" borderId="5" xfId="1" applyFont="1" applyFill="1" applyBorder="1" applyAlignment="1">
      <alignment vertical="center"/>
    </xf>
    <xf numFmtId="43" fontId="7" fillId="2" borderId="8" xfId="1" applyFont="1" applyFill="1" applyBorder="1" applyAlignment="1">
      <alignment vertical="center"/>
    </xf>
    <xf numFmtId="43" fontId="6" fillId="3" borderId="3" xfId="1" applyFont="1" applyFill="1" applyBorder="1" applyAlignment="1">
      <alignment vertical="center"/>
    </xf>
    <xf numFmtId="43" fontId="7" fillId="2" borderId="73" xfId="1" applyFont="1" applyFill="1" applyBorder="1" applyAlignment="1">
      <alignment vertical="center"/>
    </xf>
    <xf numFmtId="43" fontId="6" fillId="3" borderId="74" xfId="1" applyFont="1" applyFill="1" applyBorder="1" applyAlignment="1">
      <alignment vertical="center"/>
    </xf>
    <xf numFmtId="43" fontId="6" fillId="3" borderId="75" xfId="1" applyFont="1" applyFill="1" applyBorder="1" applyAlignment="1">
      <alignment vertical="center"/>
    </xf>
    <xf numFmtId="43" fontId="6" fillId="3" borderId="76" xfId="1" applyFont="1" applyFill="1" applyBorder="1" applyAlignment="1">
      <alignment vertical="center"/>
    </xf>
    <xf numFmtId="43" fontId="14" fillId="6" borderId="11" xfId="1" applyFont="1" applyFill="1" applyBorder="1" applyAlignment="1">
      <alignment vertical="center"/>
    </xf>
    <xf numFmtId="43" fontId="14" fillId="6" borderId="35" xfId="1" applyFont="1" applyFill="1" applyBorder="1" applyAlignment="1">
      <alignment vertical="center"/>
    </xf>
    <xf numFmtId="43" fontId="3" fillId="10" borderId="17" xfId="1" applyFont="1" applyFill="1" applyBorder="1" applyAlignment="1">
      <alignment vertical="center" wrapText="1"/>
    </xf>
    <xf numFmtId="43" fontId="3" fillId="10" borderId="7" xfId="1" applyFont="1" applyFill="1" applyBorder="1" applyAlignment="1">
      <alignment vertical="center" wrapText="1"/>
    </xf>
    <xf numFmtId="43" fontId="3" fillId="10" borderId="79" xfId="1" applyFont="1" applyFill="1" applyBorder="1" applyAlignment="1">
      <alignment vertical="center" wrapText="1"/>
    </xf>
    <xf numFmtId="43" fontId="3" fillId="0" borderId="28" xfId="1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43" fontId="3" fillId="0" borderId="57" xfId="1" applyFont="1" applyBorder="1" applyAlignment="1">
      <alignment vertical="center" wrapText="1"/>
    </xf>
    <xf numFmtId="43" fontId="13" fillId="6" borderId="87" xfId="1" applyFont="1" applyFill="1" applyBorder="1" applyAlignment="1">
      <alignment vertical="center" wrapText="1"/>
    </xf>
    <xf numFmtId="43" fontId="3" fillId="5" borderId="51" xfId="1" applyFont="1" applyFill="1" applyBorder="1" applyAlignment="1">
      <alignment horizontal="center" vertical="center" wrapText="1"/>
    </xf>
    <xf numFmtId="43" fontId="3" fillId="2" borderId="27" xfId="1" applyFont="1" applyFill="1" applyBorder="1" applyAlignment="1">
      <alignment vertical="center" wrapText="1"/>
    </xf>
    <xf numFmtId="43" fontId="3" fillId="5" borderId="21" xfId="1" applyFont="1" applyFill="1" applyBorder="1" applyAlignment="1">
      <alignment horizontal="center" vertical="center" wrapText="1"/>
    </xf>
    <xf numFmtId="43" fontId="3" fillId="2" borderId="47" xfId="1" applyFont="1" applyFill="1" applyBorder="1" applyAlignment="1">
      <alignment vertical="center" wrapText="1"/>
    </xf>
    <xf numFmtId="43" fontId="3" fillId="5" borderId="77" xfId="1" applyFont="1" applyFill="1" applyBorder="1" applyAlignment="1">
      <alignment horizontal="center" vertical="center" wrapText="1"/>
    </xf>
    <xf numFmtId="43" fontId="3" fillId="2" borderId="71" xfId="1" applyFont="1" applyFill="1" applyBorder="1" applyAlignment="1">
      <alignment vertical="center" wrapText="1"/>
    </xf>
    <xf numFmtId="43" fontId="2" fillId="4" borderId="53" xfId="1" applyFont="1" applyFill="1" applyBorder="1" applyAlignment="1">
      <alignment horizontal="center" vertical="center" wrapText="1"/>
    </xf>
    <xf numFmtId="43" fontId="2" fillId="3" borderId="38" xfId="1" applyFont="1" applyFill="1" applyBorder="1" applyAlignment="1">
      <alignment vertical="center" wrapText="1"/>
    </xf>
    <xf numFmtId="43" fontId="2" fillId="9" borderId="87" xfId="1" applyFont="1" applyFill="1" applyBorder="1" applyAlignment="1">
      <alignment vertical="center" wrapText="1"/>
    </xf>
    <xf numFmtId="43" fontId="2" fillId="5" borderId="33" xfId="1" applyFont="1" applyFill="1" applyBorder="1" applyAlignment="1">
      <alignment vertical="center" wrapText="1"/>
    </xf>
    <xf numFmtId="43" fontId="2" fillId="2" borderId="33" xfId="1" applyFont="1" applyFill="1" applyBorder="1" applyAlignment="1">
      <alignment vertical="center" wrapText="1"/>
    </xf>
    <xf numFmtId="43" fontId="2" fillId="2" borderId="35" xfId="1" applyFont="1" applyFill="1" applyBorder="1" applyAlignment="1">
      <alignment vertical="center" wrapText="1"/>
    </xf>
    <xf numFmtId="43" fontId="3" fillId="10" borderId="34" xfId="1" applyFont="1" applyFill="1" applyBorder="1" applyAlignment="1">
      <alignment horizontal="center" vertical="center" wrapText="1"/>
    </xf>
    <xf numFmtId="43" fontId="3" fillId="10" borderId="58" xfId="1" applyFont="1" applyFill="1" applyBorder="1" applyAlignment="1">
      <alignment vertical="center" wrapText="1"/>
    </xf>
    <xf numFmtId="0" fontId="9" fillId="2" borderId="17" xfId="1" applyNumberFormat="1" applyFont="1" applyFill="1" applyBorder="1" applyAlignment="1">
      <alignment vertical="top"/>
    </xf>
    <xf numFmtId="0" fontId="9" fillId="10" borderId="54" xfId="0" applyFont="1" applyFill="1" applyBorder="1" applyAlignment="1" applyProtection="1">
      <alignment vertical="top" wrapText="1"/>
    </xf>
    <xf numFmtId="3" fontId="9" fillId="10" borderId="88" xfId="0" applyNumberFormat="1" applyFont="1" applyFill="1" applyBorder="1" applyAlignment="1">
      <alignment horizontal="center" vertical="top"/>
    </xf>
    <xf numFmtId="43" fontId="9" fillId="10" borderId="89" xfId="1" applyFont="1" applyFill="1" applyBorder="1" applyAlignment="1">
      <alignment horizontal="center" vertical="top"/>
    </xf>
    <xf numFmtId="43" fontId="9" fillId="7" borderId="90" xfId="1" applyFont="1" applyFill="1" applyBorder="1" applyAlignment="1">
      <alignment vertical="top"/>
    </xf>
    <xf numFmtId="43" fontId="9" fillId="5" borderId="91" xfId="1" applyFont="1" applyFill="1" applyBorder="1" applyAlignment="1">
      <alignment vertical="top"/>
    </xf>
    <xf numFmtId="43" fontId="9" fillId="2" borderId="91" xfId="1" applyFont="1" applyFill="1" applyBorder="1" applyAlignment="1">
      <alignment vertical="top"/>
    </xf>
    <xf numFmtId="43" fontId="9" fillId="2" borderId="90" xfId="1" applyFont="1" applyFill="1" applyBorder="1" applyAlignment="1">
      <alignment vertical="top"/>
    </xf>
    <xf numFmtId="0" fontId="9" fillId="10" borderId="91" xfId="0" applyFont="1" applyFill="1" applyBorder="1" applyAlignment="1">
      <alignment horizontal="center" vertical="top"/>
    </xf>
    <xf numFmtId="0" fontId="9" fillId="10" borderId="8" xfId="0" applyFont="1" applyFill="1" applyBorder="1" applyAlignment="1" applyProtection="1">
      <alignment vertical="top" wrapText="1"/>
    </xf>
    <xf numFmtId="0" fontId="9" fillId="10" borderId="8" xfId="0" applyFont="1" applyFill="1" applyBorder="1" applyAlignment="1">
      <alignment horizontal="center" vertical="top"/>
    </xf>
    <xf numFmtId="3" fontId="9" fillId="10" borderId="8" xfId="0" applyNumberFormat="1" applyFont="1" applyFill="1" applyBorder="1" applyAlignment="1">
      <alignment horizontal="center" vertical="top"/>
    </xf>
    <xf numFmtId="43" fontId="9" fillId="10" borderId="8" xfId="1" applyFont="1" applyFill="1" applyBorder="1" applyAlignment="1">
      <alignment horizontal="center" vertical="top"/>
    </xf>
    <xf numFmtId="0" fontId="9" fillId="10" borderId="80" xfId="0" applyFont="1" applyFill="1" applyBorder="1" applyAlignment="1">
      <alignment vertical="top" wrapText="1"/>
    </xf>
    <xf numFmtId="0" fontId="9" fillId="10" borderId="72" xfId="0" applyFont="1" applyFill="1" applyBorder="1" applyAlignment="1">
      <alignment horizontal="center" vertical="top"/>
    </xf>
    <xf numFmtId="3" fontId="9" fillId="10" borderId="73" xfId="0" applyNumberFormat="1" applyFont="1" applyFill="1" applyBorder="1" applyAlignment="1">
      <alignment horizontal="center" vertical="top"/>
    </xf>
    <xf numFmtId="43" fontId="9" fillId="10" borderId="86" xfId="1" applyFont="1" applyFill="1" applyBorder="1" applyAlignment="1">
      <alignment horizontal="center" vertical="top"/>
    </xf>
    <xf numFmtId="43" fontId="9" fillId="7" borderId="74" xfId="1" applyFont="1" applyFill="1" applyBorder="1" applyAlignment="1">
      <alignment vertical="top"/>
    </xf>
    <xf numFmtId="43" fontId="9" fillId="5" borderId="72" xfId="1" applyFont="1" applyFill="1" applyBorder="1" applyAlignment="1">
      <alignment vertical="top"/>
    </xf>
    <xf numFmtId="43" fontId="9" fillId="2" borderId="72" xfId="1" applyFont="1" applyFill="1" applyBorder="1" applyAlignment="1">
      <alignment vertical="top"/>
    </xf>
    <xf numFmtId="43" fontId="9" fillId="2" borderId="74" xfId="1" applyFont="1" applyFill="1" applyBorder="1" applyAlignment="1">
      <alignment vertical="top"/>
    </xf>
    <xf numFmtId="0" fontId="9" fillId="0" borderId="8" xfId="0" applyFont="1" applyBorder="1"/>
    <xf numFmtId="43" fontId="9" fillId="7" borderId="8" xfId="1" applyFont="1" applyFill="1" applyBorder="1" applyAlignment="1">
      <alignment vertical="top"/>
    </xf>
    <xf numFmtId="43" fontId="9" fillId="5" borderId="8" xfId="1" applyFont="1" applyFill="1" applyBorder="1" applyAlignment="1">
      <alignment vertical="top"/>
    </xf>
    <xf numFmtId="43" fontId="9" fillId="2" borderId="8" xfId="1" applyFont="1" applyFill="1" applyBorder="1" applyAlignment="1">
      <alignment vertical="top"/>
    </xf>
    <xf numFmtId="43" fontId="1" fillId="10" borderId="17" xfId="1" applyFont="1" applyFill="1" applyBorder="1" applyAlignment="1" applyProtection="1">
      <alignment horizontal="center" vertical="top"/>
    </xf>
    <xf numFmtId="43" fontId="1" fillId="10" borderId="7" xfId="1" applyFont="1" applyFill="1" applyBorder="1" applyAlignment="1" applyProtection="1">
      <alignment horizontal="center" vertical="top"/>
    </xf>
    <xf numFmtId="43" fontId="1" fillId="10" borderId="58" xfId="1" applyFont="1" applyFill="1" applyBorder="1" applyAlignment="1" applyProtection="1">
      <alignment horizontal="center" vertical="top"/>
    </xf>
    <xf numFmtId="43" fontId="1" fillId="5" borderId="82" xfId="1" applyFont="1" applyFill="1" applyBorder="1" applyProtection="1"/>
    <xf numFmtId="43" fontId="1" fillId="2" borderId="79" xfId="1" applyFont="1" applyFill="1" applyBorder="1" applyProtection="1"/>
    <xf numFmtId="43" fontId="1" fillId="10" borderId="8" xfId="1" applyFont="1" applyFill="1" applyBorder="1" applyAlignment="1" applyProtection="1">
      <alignment horizontal="center" vertical="center" wrapText="1"/>
    </xf>
    <xf numFmtId="43" fontId="1" fillId="10" borderId="8" xfId="1" applyFont="1" applyFill="1" applyBorder="1" applyAlignment="1" applyProtection="1">
      <alignment vertical="center" wrapText="1"/>
    </xf>
    <xf numFmtId="43" fontId="1" fillId="5" borderId="85" xfId="1" applyFont="1" applyFill="1" applyBorder="1" applyAlignment="1" applyProtection="1">
      <alignment vertical="center" wrapText="1"/>
    </xf>
    <xf numFmtId="43" fontId="1" fillId="2" borderId="71" xfId="1" applyFont="1" applyFill="1" applyBorder="1" applyAlignment="1" applyProtection="1">
      <alignment vertical="center" wrapText="1"/>
    </xf>
    <xf numFmtId="43" fontId="1" fillId="2" borderId="20" xfId="1" applyFont="1" applyFill="1" applyBorder="1" applyAlignment="1" applyProtection="1">
      <alignment vertical="center" wrapText="1"/>
    </xf>
    <xf numFmtId="43" fontId="3" fillId="5" borderId="17" xfId="1" applyFont="1" applyFill="1" applyBorder="1" applyAlignment="1" applyProtection="1">
      <alignment vertical="center" wrapText="1"/>
    </xf>
    <xf numFmtId="43" fontId="3" fillId="2" borderId="17" xfId="1" applyFont="1" applyFill="1" applyBorder="1" applyAlignment="1" applyProtection="1">
      <alignment vertical="center" wrapText="1"/>
    </xf>
    <xf numFmtId="43" fontId="3" fillId="0" borderId="0" xfId="0" applyNumberFormat="1" applyFont="1" applyFill="1" applyAlignment="1">
      <alignment vertical="center"/>
    </xf>
    <xf numFmtId="0" fontId="9" fillId="10" borderId="51" xfId="0" applyFont="1" applyFill="1" applyBorder="1" applyAlignment="1" applyProtection="1">
      <alignment horizontal="left" vertical="top" wrapText="1"/>
    </xf>
    <xf numFmtId="43" fontId="3" fillId="10" borderId="93" xfId="1" applyFont="1" applyFill="1" applyBorder="1" applyAlignment="1">
      <alignment vertical="center"/>
    </xf>
    <xf numFmtId="9" fontId="3" fillId="10" borderId="93" xfId="0" applyNumberFormat="1" applyFont="1" applyFill="1" applyBorder="1" applyAlignment="1">
      <alignment horizontal="center" vertical="center"/>
    </xf>
    <xf numFmtId="1" fontId="3" fillId="10" borderId="93" xfId="0" applyNumberFormat="1" applyFont="1" applyFill="1" applyBorder="1" applyAlignment="1">
      <alignment horizontal="center" vertical="center"/>
    </xf>
    <xf numFmtId="43" fontId="3" fillId="5" borderId="92" xfId="1" applyFont="1" applyFill="1" applyBorder="1" applyAlignment="1">
      <alignment vertical="center"/>
    </xf>
    <xf numFmtId="43" fontId="3" fillId="2" borderId="92" xfId="1" applyFont="1" applyFill="1" applyBorder="1" applyAlignment="1">
      <alignment vertical="center"/>
    </xf>
    <xf numFmtId="43" fontId="3" fillId="2" borderId="94" xfId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 applyFill="1" applyBorder="1"/>
    <xf numFmtId="164" fontId="9" fillId="0" borderId="0" xfId="0" applyNumberFormat="1" applyFont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5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80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80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43" fontId="4" fillId="0" borderId="0" xfId="1" applyFont="1" applyBorder="1" applyAlignment="1">
      <alignment horizontal="left"/>
    </xf>
    <xf numFmtId="0" fontId="4" fillId="10" borderId="12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2" fillId="6" borderId="55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1" fillId="0" borderId="19" xfId="0" applyFont="1" applyBorder="1"/>
    <xf numFmtId="0" fontId="1" fillId="0" borderId="41" xfId="0" applyFont="1" applyBorder="1"/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6" borderId="60" xfId="0" applyFont="1" applyFill="1" applyBorder="1" applyAlignment="1">
      <alignment horizontal="center" vertical="center"/>
    </xf>
    <xf numFmtId="0" fontId="14" fillId="6" borderId="54" xfId="0" applyFont="1" applyFill="1" applyBorder="1" applyAlignment="1">
      <alignment horizontal="center" vertical="center"/>
    </xf>
    <xf numFmtId="0" fontId="1" fillId="0" borderId="80" xfId="0" applyFont="1" applyBorder="1"/>
    <xf numFmtId="0" fontId="6" fillId="0" borderId="50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3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8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center" vertical="center" wrapText="1"/>
    </xf>
    <xf numFmtId="0" fontId="13" fillId="6" borderId="74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left" vertical="center" wrapText="1"/>
    </xf>
  </cellXfs>
  <cellStyles count="42">
    <cellStyle name="Comma" xfId="1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Normal 2" xfId="3" xr:uid="{00000000-0005-0000-0000-000028000000}"/>
    <cellStyle name="Percent" xfId="2" builtinId="5"/>
  </cellStyles>
  <dxfs count="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BD41"/>
      <color rgb="FF016BB7"/>
      <color rgb="FFF8A81B"/>
      <color rgb="FFFFFF99"/>
      <color rgb="FFFFFF66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1479178</xdr:colOff>
      <xdr:row>0</xdr:row>
      <xdr:rowOff>22411</xdr:rowOff>
    </xdr:from>
    <xdr:to>
      <xdr:col>5</xdr:col>
      <xdr:colOff>89649</xdr:colOff>
      <xdr:row>0</xdr:row>
      <xdr:rowOff>1108952</xdr:rowOff>
    </xdr:to>
    <xdr:pic>
      <xdr:nvPicPr>
        <xdr:cNvPr id="2" name="2 Imagen" descr="logo-nue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5354" y="22411"/>
          <a:ext cx="4235824" cy="1086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120" zoomScaleNormal="120" zoomScalePageLayoutView="120" workbookViewId="0">
      <selection sqref="A1:G1"/>
    </sheetView>
  </sheetViews>
  <sheetFormatPr defaultColWidth="9.08984375" defaultRowHeight="12.5" x14ac:dyDescent="0.25"/>
  <cols>
    <col min="1" max="1" width="5" style="16" customWidth="1"/>
    <col min="2" max="2" width="35.453125" style="16" bestFit="1" customWidth="1"/>
    <col min="3" max="3" width="20.453125" style="16" bestFit="1" customWidth="1"/>
    <col min="4" max="5" width="14.08984375" style="16" customWidth="1"/>
    <col min="6" max="7" width="15" style="16" customWidth="1"/>
    <col min="8" max="16384" width="9.08984375" style="16"/>
  </cols>
  <sheetData>
    <row r="1" spans="1:7" s="4" customFormat="1" ht="92.25" customHeight="1" x14ac:dyDescent="0.3">
      <c r="A1" s="482"/>
      <c r="B1" s="483"/>
      <c r="C1" s="483"/>
      <c r="D1" s="483"/>
      <c r="E1" s="483"/>
      <c r="F1" s="483"/>
      <c r="G1" s="484"/>
    </row>
    <row r="2" spans="1:7" s="4" customFormat="1" ht="21.75" customHeight="1" x14ac:dyDescent="0.3">
      <c r="A2" s="485" t="s">
        <v>126</v>
      </c>
      <c r="B2" s="486"/>
      <c r="C2" s="486"/>
      <c r="D2" s="486"/>
      <c r="E2" s="486"/>
      <c r="F2" s="486"/>
      <c r="G2" s="487"/>
    </row>
    <row r="3" spans="1:7" s="4" customFormat="1" ht="30.75" customHeight="1" thickBot="1" x14ac:dyDescent="0.35">
      <c r="A3" s="490" t="s">
        <v>110</v>
      </c>
      <c r="B3" s="491"/>
      <c r="C3" s="491"/>
      <c r="D3" s="491"/>
      <c r="E3" s="491"/>
      <c r="F3" s="491"/>
      <c r="G3" s="492"/>
    </row>
    <row r="4" spans="1:7" s="3" customFormat="1" ht="13" x14ac:dyDescent="0.3">
      <c r="A4" s="482" t="s">
        <v>33</v>
      </c>
      <c r="B4" s="493"/>
      <c r="C4" s="480" t="str">
        <f>+Fuentes!D5</f>
        <v>PPS-SGP/FMAM</v>
      </c>
      <c r="D4" s="496" t="s">
        <v>95</v>
      </c>
      <c r="E4" s="497"/>
      <c r="F4" s="488" t="s">
        <v>4</v>
      </c>
      <c r="G4" s="489"/>
    </row>
    <row r="5" spans="1:7" s="6" customFormat="1" ht="13.5" thickBot="1" x14ac:dyDescent="0.3">
      <c r="A5" s="494"/>
      <c r="B5" s="495"/>
      <c r="C5" s="481"/>
      <c r="D5" s="57" t="s">
        <v>26</v>
      </c>
      <c r="E5" s="57" t="s">
        <v>25</v>
      </c>
      <c r="F5" s="58" t="s">
        <v>26</v>
      </c>
      <c r="G5" s="59" t="s">
        <v>25</v>
      </c>
    </row>
    <row r="6" spans="1:7" s="3" customFormat="1" ht="13.5" thickBot="1" x14ac:dyDescent="0.35">
      <c r="A6" s="60">
        <v>1</v>
      </c>
      <c r="B6" s="61" t="str">
        <f>Personal!B1</f>
        <v xml:space="preserve"> Personal</v>
      </c>
      <c r="C6" s="62"/>
      <c r="D6" s="62"/>
      <c r="E6" s="62"/>
      <c r="F6" s="62"/>
      <c r="G6" s="63"/>
    </row>
    <row r="7" spans="1:7" s="4" customFormat="1" ht="13" x14ac:dyDescent="0.3">
      <c r="A7" s="64" t="s">
        <v>70</v>
      </c>
      <c r="B7" s="65" t="str">
        <f>Personal!B5</f>
        <v>Personal Técnico</v>
      </c>
      <c r="C7" s="66">
        <f>+Personal!H10</f>
        <v>0</v>
      </c>
      <c r="D7" s="67">
        <f>+SUM(Personal!I10,Personal!K10,Personal!M10,Personal!O10,Personal!Q10,Personal!S10,Personal!U10)</f>
        <v>0</v>
      </c>
      <c r="E7" s="67">
        <f>+SUM(Personal!J10,Personal!L10,Personal!N10,Personal!P10,Personal!R10,Personal!T10,Personal!V10)</f>
        <v>0</v>
      </c>
      <c r="F7" s="68">
        <f>+C7+D7</f>
        <v>0</v>
      </c>
      <c r="G7" s="69">
        <f>+E7</f>
        <v>0</v>
      </c>
    </row>
    <row r="8" spans="1:7" s="4" customFormat="1" ht="13.5" thickBot="1" x14ac:dyDescent="0.35">
      <c r="A8" s="70" t="s">
        <v>71</v>
      </c>
      <c r="B8" s="71" t="str">
        <f>Personal!B12</f>
        <v>Personal Administrativo</v>
      </c>
      <c r="C8" s="72">
        <f>+Personal!H16</f>
        <v>0</v>
      </c>
      <c r="D8" s="73">
        <f>+SUM(Personal!I16,Personal!K16,Personal!M16,Personal!O16,Personal!Q16,Personal!S16,Personal!U16)</f>
        <v>0</v>
      </c>
      <c r="E8" s="73">
        <f>+SUM(Personal!J16,Personal!L16,Personal!N16,Personal!P16,Personal!R16,Personal!T16,Personal!V16)</f>
        <v>0</v>
      </c>
      <c r="F8" s="74">
        <f>+C8+D8</f>
        <v>0</v>
      </c>
      <c r="G8" s="75">
        <f>+E8</f>
        <v>0</v>
      </c>
    </row>
    <row r="9" spans="1:7" s="3" customFormat="1" ht="14" thickTop="1" thickBot="1" x14ac:dyDescent="0.35">
      <c r="A9" s="76"/>
      <c r="B9" s="77" t="s">
        <v>15</v>
      </c>
      <c r="C9" s="78">
        <f>SUM(C7:C8)</f>
        <v>0</v>
      </c>
      <c r="D9" s="79">
        <f t="shared" ref="D9:G9" si="0">SUM(D7:D8)</f>
        <v>0</v>
      </c>
      <c r="E9" s="79">
        <f t="shared" si="0"/>
        <v>0</v>
      </c>
      <c r="F9" s="80">
        <f t="shared" si="0"/>
        <v>0</v>
      </c>
      <c r="G9" s="81">
        <f t="shared" si="0"/>
        <v>0</v>
      </c>
    </row>
    <row r="10" spans="1:7" s="4" customFormat="1" ht="13" x14ac:dyDescent="0.3">
      <c r="A10" s="82"/>
      <c r="B10" s="83"/>
      <c r="C10" s="84"/>
      <c r="D10" s="84"/>
      <c r="E10" s="84"/>
      <c r="F10" s="85"/>
      <c r="G10" s="86"/>
    </row>
    <row r="11" spans="1:7" s="3" customFormat="1" ht="13.5" thickBot="1" x14ac:dyDescent="0.35">
      <c r="A11" s="87">
        <v>2</v>
      </c>
      <c r="B11" s="83" t="str">
        <f>'Resultados Operativos'!B1</f>
        <v>Resultados Operativos</v>
      </c>
      <c r="C11" s="85"/>
      <c r="D11" s="85"/>
      <c r="E11" s="85"/>
      <c r="F11" s="85"/>
      <c r="G11" s="88"/>
    </row>
    <row r="12" spans="1:7" s="3" customFormat="1" ht="13" x14ac:dyDescent="0.3">
      <c r="A12" s="64" t="s">
        <v>84</v>
      </c>
      <c r="B12" s="89">
        <f>'Resultados Operativos'!C3</f>
        <v>0</v>
      </c>
      <c r="C12" s="66">
        <f>+'Resultados Operativos'!G14</f>
        <v>0</v>
      </c>
      <c r="D12" s="67">
        <f>+SUM('Resultados Operativos'!H14,'Resultados Operativos'!J14,'Resultados Operativos'!L14,'Resultados Operativos'!N14,'Resultados Operativos'!P14,'Resultados Operativos'!R14,'Resultados Operativos'!T14)</f>
        <v>0</v>
      </c>
      <c r="E12" s="67">
        <f>+SUM('Resultados Operativos'!I14,'Resultados Operativos'!K14,'Resultados Operativos'!M14,'Resultados Operativos'!O14,'Resultados Operativos'!Q14,'Resultados Operativos'!S14,'Resultados Operativos'!U14)</f>
        <v>0</v>
      </c>
      <c r="F12" s="68">
        <f t="shared" ref="F12:F15" si="1">+C12+D12</f>
        <v>0</v>
      </c>
      <c r="G12" s="69">
        <f t="shared" ref="G12:G15" si="2">+E12</f>
        <v>0</v>
      </c>
    </row>
    <row r="13" spans="1:7" s="4" customFormat="1" ht="13" x14ac:dyDescent="0.3">
      <c r="A13" s="90" t="s">
        <v>85</v>
      </c>
      <c r="B13" s="91">
        <f>+'Resultados Operativos'!C16</f>
        <v>0</v>
      </c>
      <c r="C13" s="92">
        <f>+'Resultados Operativos'!G32</f>
        <v>0</v>
      </c>
      <c r="D13" s="93">
        <f>+SUM('Resultados Operativos'!H32,'Resultados Operativos'!J32,'Resultados Operativos'!L32,'Resultados Operativos'!N32,'Resultados Operativos'!P32,'Resultados Operativos'!R32,'Resultados Operativos'!T32)</f>
        <v>0</v>
      </c>
      <c r="E13" s="93">
        <f>+SUM('Resultados Operativos'!I32,'Resultados Operativos'!K32,'Resultados Operativos'!M32,'Resultados Operativos'!O32,'Resultados Operativos'!Q32,'Resultados Operativos'!S32,'Resultados Operativos'!U32)</f>
        <v>0</v>
      </c>
      <c r="F13" s="94">
        <f t="shared" si="1"/>
        <v>0</v>
      </c>
      <c r="G13" s="95">
        <f t="shared" si="2"/>
        <v>0</v>
      </c>
    </row>
    <row r="14" spans="1:7" s="4" customFormat="1" ht="13" x14ac:dyDescent="0.3">
      <c r="A14" s="90" t="s">
        <v>86</v>
      </c>
      <c r="B14" s="96">
        <f>+'Resultados Operativos'!C34</f>
        <v>0</v>
      </c>
      <c r="C14" s="92">
        <f>+'Resultados Operativos'!G47</f>
        <v>0</v>
      </c>
      <c r="D14" s="93">
        <f>+SUM('Resultados Operativos'!H47,'Resultados Operativos'!J47,'Resultados Operativos'!L47,'Resultados Operativos'!N47,'Resultados Operativos'!P47,'Resultados Operativos'!R47,'Resultados Operativos'!T47)</f>
        <v>0</v>
      </c>
      <c r="E14" s="93">
        <f>+SUM('Resultados Operativos'!I47,'Resultados Operativos'!K47,'Resultados Operativos'!M47,'Resultados Operativos'!O47,'Resultados Operativos'!Q47,'Resultados Operativos'!S47,'Resultados Operativos'!U47)</f>
        <v>0</v>
      </c>
      <c r="F14" s="94">
        <f t="shared" si="1"/>
        <v>0</v>
      </c>
      <c r="G14" s="95">
        <f t="shared" si="2"/>
        <v>0</v>
      </c>
    </row>
    <row r="15" spans="1:7" s="4" customFormat="1" ht="13.5" thickBot="1" x14ac:dyDescent="0.35">
      <c r="A15" s="70" t="s">
        <v>87</v>
      </c>
      <c r="B15" s="97" t="str">
        <f>+'Resultados Operativos'!C49</f>
        <v>Resultado 4</v>
      </c>
      <c r="C15" s="72">
        <f>+'Resultados Operativos'!G62</f>
        <v>0</v>
      </c>
      <c r="D15" s="73">
        <f>+SUM('Resultados Operativos'!H62,'Resultados Operativos'!J62,'Resultados Operativos'!L62,'Resultados Operativos'!N62,'Resultados Operativos'!P62,'Resultados Operativos'!R62,'Resultados Operativos'!T62)</f>
        <v>0</v>
      </c>
      <c r="E15" s="73">
        <f>+SUM('Resultados Operativos'!I62,'Resultados Operativos'!K62,'Resultados Operativos'!M62,'Resultados Operativos'!O62,'Resultados Operativos'!Q62,'Resultados Operativos'!S62,'Resultados Operativos'!U62)</f>
        <v>0</v>
      </c>
      <c r="F15" s="74">
        <f t="shared" si="1"/>
        <v>0</v>
      </c>
      <c r="G15" s="75">
        <f t="shared" si="2"/>
        <v>0</v>
      </c>
    </row>
    <row r="16" spans="1:7" s="3" customFormat="1" ht="14" thickTop="1" thickBot="1" x14ac:dyDescent="0.35">
      <c r="A16" s="76"/>
      <c r="B16" s="77" t="s">
        <v>15</v>
      </c>
      <c r="C16" s="78">
        <f>SUM(C12:C15)</f>
        <v>0</v>
      </c>
      <c r="D16" s="79">
        <f>SUM(D12:D15)</f>
        <v>0</v>
      </c>
      <c r="E16" s="79">
        <f>SUM(E12:E15)</f>
        <v>0</v>
      </c>
      <c r="F16" s="80">
        <f>SUM(F12:F15)</f>
        <v>0</v>
      </c>
      <c r="G16" s="81">
        <f>SUM(G12:G15)</f>
        <v>0</v>
      </c>
    </row>
    <row r="17" spans="1:7" s="4" customFormat="1" ht="13" x14ac:dyDescent="0.3">
      <c r="A17" s="82"/>
      <c r="B17" s="83"/>
      <c r="C17" s="84"/>
      <c r="D17" s="84"/>
      <c r="E17" s="84"/>
      <c r="F17" s="84"/>
      <c r="G17" s="86"/>
    </row>
    <row r="18" spans="1:7" s="3" customFormat="1" ht="13.5" thickBot="1" x14ac:dyDescent="0.35">
      <c r="A18" s="87">
        <v>3</v>
      </c>
      <c r="B18" s="83" t="str">
        <f>Capacitacion!B1</f>
        <v>Capacitación</v>
      </c>
      <c r="C18" s="85"/>
      <c r="D18" s="85"/>
      <c r="E18" s="85"/>
      <c r="F18" s="85"/>
      <c r="G18" s="88"/>
    </row>
    <row r="19" spans="1:7" s="3" customFormat="1" ht="13" x14ac:dyDescent="0.3">
      <c r="A19" s="64" t="s">
        <v>88</v>
      </c>
      <c r="B19" s="65" t="s">
        <v>104</v>
      </c>
      <c r="C19" s="98">
        <f>+SUM(Capacitacion!C19:H19)</f>
        <v>0</v>
      </c>
      <c r="D19" s="99">
        <f>+SUM(Capacitacion!C21:H21,Capacitacion!C24:H24,Capacitacion!C27:H27,Capacitacion!C30:H30,Capacitacion!C33:H33,Capacitacion!C36:H36,Capacitacion!C39:H39)</f>
        <v>0</v>
      </c>
      <c r="E19" s="99">
        <f>+SUM(Capacitacion!C22:H22,Capacitacion!C25:H25,Capacitacion!C28:H28,Capacitacion!C31:H31,Capacitacion!C34:H34,Capacitacion!C37:H37,Capacitacion!C40:H40)</f>
        <v>0</v>
      </c>
      <c r="F19" s="100">
        <f t="shared" ref="F19:F20" si="3">+C19+D19</f>
        <v>0</v>
      </c>
      <c r="G19" s="101">
        <f t="shared" ref="G19:G20" si="4">+E19</f>
        <v>0</v>
      </c>
    </row>
    <row r="20" spans="1:7" s="3" customFormat="1" ht="13.5" thickBot="1" x14ac:dyDescent="0.35">
      <c r="A20" s="70" t="s">
        <v>89</v>
      </c>
      <c r="B20" s="71" t="s">
        <v>43</v>
      </c>
      <c r="C20" s="102">
        <f>+SUM(Capacitacion!I19:J19)</f>
        <v>0</v>
      </c>
      <c r="D20" s="103">
        <f>+SUM(Capacitacion!I21:J21,Capacitacion!I24:J24,Capacitacion!I27:J27,Capacitacion!I30:J30,Capacitacion!I33:J33,Capacitacion!I36:J36,Capacitacion!I39:J39)</f>
        <v>0</v>
      </c>
      <c r="E20" s="103">
        <f>+SUM(Capacitacion!I22:J22,Capacitacion!I25:J25,Capacitacion!I28:J28,Capacitacion!I31:J31,Capacitacion!I34:J34,Capacitacion!I37:J37,Capacitacion!I40:J40)</f>
        <v>0</v>
      </c>
      <c r="F20" s="104">
        <f t="shared" si="3"/>
        <v>0</v>
      </c>
      <c r="G20" s="105">
        <f t="shared" si="4"/>
        <v>0</v>
      </c>
    </row>
    <row r="21" spans="1:7" s="4" customFormat="1" ht="14" thickTop="1" thickBot="1" x14ac:dyDescent="0.35">
      <c r="A21" s="76"/>
      <c r="B21" s="77" t="s">
        <v>15</v>
      </c>
      <c r="C21" s="78">
        <f>SUM(C19:C20)</f>
        <v>0</v>
      </c>
      <c r="D21" s="79">
        <f>SUM(D19:D20)</f>
        <v>0</v>
      </c>
      <c r="E21" s="79">
        <f>SUM(E19:E20)</f>
        <v>0</v>
      </c>
      <c r="F21" s="80">
        <f>SUM(F19:F20)</f>
        <v>0</v>
      </c>
      <c r="G21" s="81">
        <f>SUM(G19:G20)</f>
        <v>0</v>
      </c>
    </row>
    <row r="22" spans="1:7" s="4" customFormat="1" ht="13" x14ac:dyDescent="0.3">
      <c r="A22" s="87"/>
      <c r="B22" s="83"/>
      <c r="C22" s="85"/>
      <c r="D22" s="85"/>
      <c r="E22" s="85"/>
      <c r="F22" s="85"/>
      <c r="G22" s="88"/>
    </row>
    <row r="23" spans="1:7" s="3" customFormat="1" ht="13.5" thickBot="1" x14ac:dyDescent="0.35">
      <c r="A23" s="87">
        <v>4</v>
      </c>
      <c r="B23" s="83" t="str">
        <f>Evaluaciones!B1</f>
        <v>Evaluación</v>
      </c>
      <c r="C23" s="85"/>
      <c r="D23" s="85"/>
      <c r="E23" s="85"/>
      <c r="F23" s="85"/>
      <c r="G23" s="88"/>
    </row>
    <row r="24" spans="1:7" s="4" customFormat="1" ht="13" x14ac:dyDescent="0.3">
      <c r="A24" s="64" t="s">
        <v>90</v>
      </c>
      <c r="B24" s="65" t="str">
        <f>Evaluaciones!C3</f>
        <v>Evaluacion inicial</v>
      </c>
      <c r="C24" s="66">
        <f>+Evaluaciones!C16</f>
        <v>0</v>
      </c>
      <c r="D24" s="67">
        <f>+SUM(Evaluaciones!C18,Evaluaciones!C21)</f>
        <v>0</v>
      </c>
      <c r="E24" s="67">
        <f>+SUM(Evaluaciones!C19,Evaluaciones!C22)</f>
        <v>0</v>
      </c>
      <c r="F24" s="68">
        <f t="shared" ref="F24:F26" si="5">+C24+D24</f>
        <v>0</v>
      </c>
      <c r="G24" s="69">
        <f t="shared" ref="G24:G26" si="6">+E24</f>
        <v>0</v>
      </c>
    </row>
    <row r="25" spans="1:7" s="4" customFormat="1" ht="13" x14ac:dyDescent="0.3">
      <c r="A25" s="106" t="s">
        <v>91</v>
      </c>
      <c r="B25" s="107" t="str">
        <f>Evaluaciones!D3</f>
        <v>Evaluación Intermedia</v>
      </c>
      <c r="C25" s="108">
        <f>+Evaluaciones!D16</f>
        <v>0</v>
      </c>
      <c r="D25" s="109">
        <f>+SUM(Evaluaciones!D18,Evaluaciones!D21)</f>
        <v>0</v>
      </c>
      <c r="E25" s="109">
        <f>+SUM(Evaluaciones!D19,Evaluaciones!D22)</f>
        <v>0</v>
      </c>
      <c r="F25" s="110">
        <f t="shared" si="5"/>
        <v>0</v>
      </c>
      <c r="G25" s="111">
        <f t="shared" si="6"/>
        <v>0</v>
      </c>
    </row>
    <row r="26" spans="1:7" s="4" customFormat="1" ht="13.5" thickBot="1" x14ac:dyDescent="0.35">
      <c r="A26" s="70" t="s">
        <v>92</v>
      </c>
      <c r="B26" s="71" t="str">
        <f>Evaluaciones!E3</f>
        <v>Evaluacion final</v>
      </c>
      <c r="C26" s="72">
        <f>+Evaluaciones!E16</f>
        <v>0</v>
      </c>
      <c r="D26" s="73">
        <f>+SUM(Evaluaciones!E18,Evaluaciones!E21)</f>
        <v>0</v>
      </c>
      <c r="E26" s="73">
        <f>+SUM(Evaluaciones!E19,Evaluaciones!E22)</f>
        <v>0</v>
      </c>
      <c r="F26" s="74">
        <f t="shared" si="5"/>
        <v>0</v>
      </c>
      <c r="G26" s="75">
        <f t="shared" si="6"/>
        <v>0</v>
      </c>
    </row>
    <row r="27" spans="1:7" s="3" customFormat="1" ht="14" thickTop="1" thickBot="1" x14ac:dyDescent="0.35">
      <c r="A27" s="76"/>
      <c r="B27" s="77" t="s">
        <v>15</v>
      </c>
      <c r="C27" s="78">
        <f>SUM(C24:C26)</f>
        <v>0</v>
      </c>
      <c r="D27" s="79">
        <f>SUM(D24:D26)</f>
        <v>0</v>
      </c>
      <c r="E27" s="79">
        <f>SUM(E24:E26)</f>
        <v>0</v>
      </c>
      <c r="F27" s="80">
        <f>SUM(F24:F26)</f>
        <v>0</v>
      </c>
      <c r="G27" s="81">
        <f>SUM(G24:G26)</f>
        <v>0</v>
      </c>
    </row>
    <row r="28" spans="1:7" s="4" customFormat="1" ht="13" x14ac:dyDescent="0.3">
      <c r="A28" s="82"/>
      <c r="B28" s="112"/>
      <c r="C28" s="84"/>
      <c r="D28" s="84"/>
      <c r="E28" s="84"/>
      <c r="F28" s="84"/>
      <c r="G28" s="86"/>
    </row>
    <row r="29" spans="1:7" s="3" customFormat="1" ht="13.5" thickBot="1" x14ac:dyDescent="0.35">
      <c r="A29" s="87">
        <v>5</v>
      </c>
      <c r="B29" s="37" t="str">
        <f>Promocion!B1</f>
        <v>Promoción y Publicidad</v>
      </c>
      <c r="C29" s="85"/>
      <c r="D29" s="85"/>
      <c r="E29" s="85"/>
      <c r="F29" s="85"/>
      <c r="G29" s="88"/>
    </row>
    <row r="30" spans="1:7" s="4" customFormat="1" ht="13" x14ac:dyDescent="0.3">
      <c r="A30" s="64" t="s">
        <v>76</v>
      </c>
      <c r="B30" s="65">
        <f>Promocion!C5</f>
        <v>0</v>
      </c>
      <c r="C30" s="66">
        <f>+Promocion!G5</f>
        <v>0</v>
      </c>
      <c r="D30" s="67">
        <f>+SUM(Promocion!H5,Promocion!J5,Promocion!L5,Promocion!N5,Promocion!P5,Promocion!R5,Promocion!T5)</f>
        <v>0</v>
      </c>
      <c r="E30" s="67">
        <f>+SUM(Promocion!I5,Promocion!K5,Promocion!M5,Promocion!O5,Promocion!Q5,Promocion!S5,Promocion!U5)</f>
        <v>0</v>
      </c>
      <c r="F30" s="68">
        <f t="shared" ref="F30:F34" si="7">+C30+D30</f>
        <v>0</v>
      </c>
      <c r="G30" s="69">
        <f t="shared" ref="G30:G34" si="8">+E30</f>
        <v>0</v>
      </c>
    </row>
    <row r="31" spans="1:7" s="4" customFormat="1" ht="13" x14ac:dyDescent="0.3">
      <c r="A31" s="90" t="s">
        <v>77</v>
      </c>
      <c r="B31" s="113">
        <f>Promocion!C6</f>
        <v>0</v>
      </c>
      <c r="C31" s="108">
        <f>+Promocion!G6</f>
        <v>0</v>
      </c>
      <c r="D31" s="109">
        <f>+SUM(Promocion!H6,Promocion!J6,Promocion!L6,Promocion!N6,Promocion!P6,Promocion!R6,Promocion!T6)</f>
        <v>0</v>
      </c>
      <c r="E31" s="109">
        <f>+SUM(Promocion!I6,Promocion!K6,Promocion!M6,Promocion!O6,Promocion!Q6,Promocion!S6,Promocion!U6)</f>
        <v>0</v>
      </c>
      <c r="F31" s="110">
        <f t="shared" si="7"/>
        <v>0</v>
      </c>
      <c r="G31" s="111">
        <f t="shared" si="8"/>
        <v>0</v>
      </c>
    </row>
    <row r="32" spans="1:7" s="4" customFormat="1" ht="13" x14ac:dyDescent="0.3">
      <c r="A32" s="106" t="s">
        <v>78</v>
      </c>
      <c r="B32" s="114">
        <f>Promocion!C7</f>
        <v>0</v>
      </c>
      <c r="C32" s="108">
        <f>+Promocion!G7</f>
        <v>0</v>
      </c>
      <c r="D32" s="109">
        <f>+SUM(Promocion!H7,Promocion!J7,Promocion!L7,Promocion!N7,Promocion!P7,Promocion!R7,Promocion!T7)</f>
        <v>0</v>
      </c>
      <c r="E32" s="109">
        <f>+SUM(Promocion!I7,Promocion!K7,Promocion!M7,Promocion!O7,Promocion!Q7,Promocion!S7,Promocion!U7)</f>
        <v>0</v>
      </c>
      <c r="F32" s="110">
        <f t="shared" si="7"/>
        <v>0</v>
      </c>
      <c r="G32" s="111">
        <f t="shared" si="8"/>
        <v>0</v>
      </c>
    </row>
    <row r="33" spans="1:7" s="4" customFormat="1" ht="13" x14ac:dyDescent="0.3">
      <c r="A33" s="106" t="s">
        <v>79</v>
      </c>
      <c r="B33" s="114">
        <f>Promocion!C8</f>
        <v>0</v>
      </c>
      <c r="C33" s="108">
        <f>+Promocion!G8</f>
        <v>0</v>
      </c>
      <c r="D33" s="109">
        <f>+SUM(Promocion!H8,Promocion!J8,Promocion!L8,Promocion!N8,Promocion!P8,Promocion!R8,Promocion!T8)</f>
        <v>0</v>
      </c>
      <c r="E33" s="109">
        <f>+SUM(Promocion!I8,Promocion!K8,Promocion!M8,Promocion!O8,Promocion!Q8,Promocion!S8,Promocion!U8)</f>
        <v>0</v>
      </c>
      <c r="F33" s="110">
        <f t="shared" si="7"/>
        <v>0</v>
      </c>
      <c r="G33" s="111">
        <f t="shared" si="8"/>
        <v>0</v>
      </c>
    </row>
    <row r="34" spans="1:7" s="4" customFormat="1" ht="13.5" thickBot="1" x14ac:dyDescent="0.35">
      <c r="A34" s="70" t="s">
        <v>80</v>
      </c>
      <c r="B34" s="115">
        <f>Promocion!C9</f>
        <v>0</v>
      </c>
      <c r="C34" s="72">
        <f>+Promocion!G9</f>
        <v>0</v>
      </c>
      <c r="D34" s="73">
        <f>+SUM(Promocion!H9,Promocion!J9,Promocion!L9,Promocion!N9,Promocion!P9,Promocion!R9,Promocion!T9)</f>
        <v>0</v>
      </c>
      <c r="E34" s="73">
        <f>+SUM(Promocion!I9,Promocion!K9,Promocion!M9,Promocion!O9,Promocion!Q9,Promocion!S9,Promocion!U9)</f>
        <v>0</v>
      </c>
      <c r="F34" s="74">
        <f t="shared" si="7"/>
        <v>0</v>
      </c>
      <c r="G34" s="75">
        <f t="shared" si="8"/>
        <v>0</v>
      </c>
    </row>
    <row r="35" spans="1:7" s="3" customFormat="1" ht="14" thickTop="1" thickBot="1" x14ac:dyDescent="0.35">
      <c r="A35" s="76"/>
      <c r="B35" s="77" t="s">
        <v>15</v>
      </c>
      <c r="C35" s="78">
        <f>SUM(C30:C34)</f>
        <v>0</v>
      </c>
      <c r="D35" s="79">
        <f>SUM(D30:D34)</f>
        <v>0</v>
      </c>
      <c r="E35" s="79">
        <f>SUM(E30:E34)</f>
        <v>0</v>
      </c>
      <c r="F35" s="80">
        <f>SUM(F30:F34)</f>
        <v>0</v>
      </c>
      <c r="G35" s="81">
        <f>SUM(G30:G34)</f>
        <v>0</v>
      </c>
    </row>
    <row r="36" spans="1:7" s="4" customFormat="1" ht="13" x14ac:dyDescent="0.3">
      <c r="A36" s="82"/>
      <c r="B36" s="112"/>
      <c r="C36" s="84"/>
      <c r="D36" s="84"/>
      <c r="E36" s="84"/>
      <c r="F36" s="84"/>
      <c r="G36" s="86"/>
    </row>
    <row r="37" spans="1:7" s="3" customFormat="1" ht="13.5" thickBot="1" x14ac:dyDescent="0.35">
      <c r="A37" s="87">
        <v>6</v>
      </c>
      <c r="B37" s="83" t="str">
        <f>Administracion!B1</f>
        <v>Administración</v>
      </c>
      <c r="C37" s="85"/>
      <c r="D37" s="85"/>
      <c r="E37" s="85"/>
      <c r="F37" s="85"/>
      <c r="G37" s="88"/>
    </row>
    <row r="38" spans="1:7" s="4" customFormat="1" ht="13" x14ac:dyDescent="0.3">
      <c r="A38" s="64" t="s">
        <v>81</v>
      </c>
      <c r="B38" s="116" t="str">
        <f>Administracion!B3</f>
        <v>Servicios Generales</v>
      </c>
      <c r="C38" s="66">
        <f>+Administracion!H12</f>
        <v>0</v>
      </c>
      <c r="D38" s="67">
        <f>+SUM(Administracion!I12,Administracion!K12,Administracion!M12,Administracion!O12,Administracion!Q12,Administracion!S12,Administracion!U12)</f>
        <v>0</v>
      </c>
      <c r="E38" s="67">
        <f>+SUM(Administracion!J12,Administracion!L12,Administracion!N12,Administracion!P12,Administracion!R12,Administracion!T12,Administracion!V12)</f>
        <v>0</v>
      </c>
      <c r="F38" s="68">
        <f t="shared" ref="F38:F40" si="9">+C38+D38</f>
        <v>0</v>
      </c>
      <c r="G38" s="69">
        <f t="shared" ref="G38:G40" si="10">+E38</f>
        <v>0</v>
      </c>
    </row>
    <row r="39" spans="1:7" s="4" customFormat="1" ht="13" x14ac:dyDescent="0.3">
      <c r="A39" s="90" t="s">
        <v>82</v>
      </c>
      <c r="B39" s="113" t="str">
        <f>Administracion!B15</f>
        <v>Transportación</v>
      </c>
      <c r="C39" s="92">
        <f>+Administracion!H21</f>
        <v>0</v>
      </c>
      <c r="D39" s="93">
        <f>+SUM(Administracion!I21,Administracion!K21,Administracion!M21,Administracion!O21,Administracion!Q21,Administracion!S21,Administracion!U21)</f>
        <v>0</v>
      </c>
      <c r="E39" s="93">
        <f>+SUM(Administracion!J21,Administracion!L21,Administracion!N21,Administracion!P21,Administracion!R21,Administracion!T21,Administracion!V21)</f>
        <v>0</v>
      </c>
      <c r="F39" s="94">
        <f t="shared" si="9"/>
        <v>0</v>
      </c>
      <c r="G39" s="95">
        <f t="shared" si="10"/>
        <v>0</v>
      </c>
    </row>
    <row r="40" spans="1:7" s="4" customFormat="1" ht="13.5" thickBot="1" x14ac:dyDescent="0.35">
      <c r="A40" s="70" t="s">
        <v>83</v>
      </c>
      <c r="B40" s="117" t="str">
        <f>Administracion!E23</f>
        <v>Viáticos</v>
      </c>
      <c r="C40" s="72">
        <f>+Administracion!H26</f>
        <v>0</v>
      </c>
      <c r="D40" s="73">
        <f>+SUM(Administracion!I26,Administracion!K26,Administracion!M26,Administracion!O26,Administracion!Q26,Administracion!S26,Administracion!U26)</f>
        <v>0</v>
      </c>
      <c r="E40" s="73">
        <f>+SUM(Administracion!J26,Administracion!L26,Administracion!N26,Administracion!P26,Administracion!R26,Administracion!T26,Administracion!V26)</f>
        <v>0</v>
      </c>
      <c r="F40" s="74">
        <f t="shared" si="9"/>
        <v>0</v>
      </c>
      <c r="G40" s="75">
        <f t="shared" si="10"/>
        <v>0</v>
      </c>
    </row>
    <row r="41" spans="1:7" s="3" customFormat="1" ht="14" thickTop="1" thickBot="1" x14ac:dyDescent="0.35">
      <c r="A41" s="76"/>
      <c r="B41" s="77" t="s">
        <v>15</v>
      </c>
      <c r="C41" s="78">
        <f>SUM(C38:C40)</f>
        <v>0</v>
      </c>
      <c r="D41" s="79">
        <f>SUM(D38:D40)</f>
        <v>0</v>
      </c>
      <c r="E41" s="79">
        <f>SUM(E38:E40)</f>
        <v>0</v>
      </c>
      <c r="F41" s="80">
        <f>SUM(F38:F40)</f>
        <v>0</v>
      </c>
      <c r="G41" s="81">
        <f>SUM(G38:G40)</f>
        <v>0</v>
      </c>
    </row>
    <row r="42" spans="1:7" s="4" customFormat="1" ht="13.5" thickBot="1" x14ac:dyDescent="0.35">
      <c r="A42" s="82"/>
      <c r="B42" s="112"/>
      <c r="C42" s="84"/>
      <c r="D42" s="84"/>
      <c r="E42" s="84"/>
      <c r="F42" s="84"/>
      <c r="G42" s="86"/>
    </row>
    <row r="43" spans="1:7" s="3" customFormat="1" ht="13.5" thickBot="1" x14ac:dyDescent="0.35">
      <c r="A43" s="478" t="s">
        <v>4</v>
      </c>
      <c r="B43" s="479"/>
      <c r="C43" s="118">
        <f>SUM(C9,C16,C21,C27,C35,C41)</f>
        <v>0</v>
      </c>
      <c r="D43" s="119">
        <f>SUM(D9,D16,D21,D27,D35,D41)</f>
        <v>0</v>
      </c>
      <c r="E43" s="119">
        <f>SUM(E9,E16,E21,E27,E35,E41)</f>
        <v>0</v>
      </c>
      <c r="F43" s="120">
        <f>SUM(F9,F16,F21,F27,F35,F41)</f>
        <v>0</v>
      </c>
      <c r="G43" s="121">
        <f>SUM(G9,G16,G21,G27,G35,G41)</f>
        <v>0</v>
      </c>
    </row>
    <row r="44" spans="1:7" s="3" customFormat="1" ht="13.5" thickBot="1" x14ac:dyDescent="0.35">
      <c r="A44" s="476" t="s">
        <v>111</v>
      </c>
      <c r="B44" s="477"/>
      <c r="C44" s="122" t="e">
        <f>C43/SUM($F$43:$G$43)</f>
        <v>#DIV/0!</v>
      </c>
      <c r="D44" s="123" t="e">
        <f>D43/SUM($F$43:$G$43)</f>
        <v>#DIV/0!</v>
      </c>
      <c r="E44" s="123" t="e">
        <f>E43/SUM($F$43:$G$43)</f>
        <v>#DIV/0!</v>
      </c>
      <c r="F44" s="124" t="e">
        <f>F43/SUM($F$43:$G$43)</f>
        <v>#DIV/0!</v>
      </c>
      <c r="G44" s="125" t="e">
        <f>G43/SUM($F$43:$G$43)</f>
        <v>#DIV/0!</v>
      </c>
    </row>
    <row r="45" spans="1:7" x14ac:dyDescent="0.25">
      <c r="B45" s="41"/>
    </row>
    <row r="46" spans="1:7" x14ac:dyDescent="0.25">
      <c r="C46" s="42"/>
    </row>
  </sheetData>
  <sheetProtection password="908F" sheet="1" objects="1" scenarios="1"/>
  <protectedRanges>
    <protectedRange sqref="A2:G2" name="Rango1"/>
  </protectedRanges>
  <mergeCells count="9">
    <mergeCell ref="A44:B44"/>
    <mergeCell ref="A43:B43"/>
    <mergeCell ref="C4:C5"/>
    <mergeCell ref="A1:G1"/>
    <mergeCell ref="A2:G2"/>
    <mergeCell ref="F4:G4"/>
    <mergeCell ref="A3:G3"/>
    <mergeCell ref="A4:B5"/>
    <mergeCell ref="D4:E4"/>
  </mergeCells>
  <phoneticPr fontId="0" type="noConversion"/>
  <pageMargins left="0.31496062992125984" right="0.11811023622047245" top="0.59055118110236227" bottom="0.15748031496062992" header="0.31496062992125984" footer="0"/>
  <pageSetup scale="85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E16"/>
  <sheetViews>
    <sheetView workbookViewId="0">
      <selection activeCell="E3" sqref="E3"/>
    </sheetView>
  </sheetViews>
  <sheetFormatPr defaultColWidth="9.08984375" defaultRowHeight="12.5" x14ac:dyDescent="0.25"/>
  <cols>
    <col min="1" max="1" width="3.08984375" customWidth="1"/>
    <col min="2" max="2" width="28.453125" customWidth="1"/>
    <col min="3" max="3" width="16.6328125" customWidth="1"/>
    <col min="5" max="5" width="19.453125" customWidth="1"/>
  </cols>
  <sheetData>
    <row r="1" spans="2:5" ht="13" thickBot="1" x14ac:dyDescent="0.3"/>
    <row r="2" spans="2:5" ht="46.5" customHeight="1" thickBot="1" x14ac:dyDescent="0.3">
      <c r="B2" s="498" t="s">
        <v>115</v>
      </c>
      <c r="C2" s="499"/>
      <c r="E2" s="140" t="s">
        <v>116</v>
      </c>
    </row>
    <row r="3" spans="2:5" ht="25" customHeight="1" thickTop="1" x14ac:dyDescent="0.25">
      <c r="B3" s="133" t="s">
        <v>41</v>
      </c>
      <c r="C3" s="134" t="s">
        <v>63</v>
      </c>
      <c r="E3" s="141" t="e">
        <f>+Resumen!C9/Resumen!C43</f>
        <v>#DIV/0!</v>
      </c>
    </row>
    <row r="4" spans="2:5" ht="25" customHeight="1" x14ac:dyDescent="0.25">
      <c r="B4" s="135" t="s">
        <v>38</v>
      </c>
      <c r="C4" s="136" t="s">
        <v>64</v>
      </c>
      <c r="E4" s="142" t="e">
        <f>+Resumen!C16/Resumen!C43</f>
        <v>#DIV/0!</v>
      </c>
    </row>
    <row r="5" spans="2:5" ht="25" customHeight="1" x14ac:dyDescent="0.25">
      <c r="B5" s="135" t="s">
        <v>36</v>
      </c>
      <c r="C5" s="136" t="s">
        <v>65</v>
      </c>
      <c r="E5" s="142" t="e">
        <f>+Resumen!C21/Resumen!C43</f>
        <v>#DIV/0!</v>
      </c>
    </row>
    <row r="6" spans="2:5" ht="25" customHeight="1" x14ac:dyDescent="0.25">
      <c r="B6" s="135" t="s">
        <v>37</v>
      </c>
      <c r="C6" s="136" t="s">
        <v>66</v>
      </c>
      <c r="E6" s="142" t="e">
        <f>+Resumen!C27/Resumen!C43</f>
        <v>#DIV/0!</v>
      </c>
    </row>
    <row r="7" spans="2:5" ht="25" customHeight="1" x14ac:dyDescent="0.25">
      <c r="B7" s="135" t="s">
        <v>39</v>
      </c>
      <c r="C7" s="136" t="s">
        <v>67</v>
      </c>
      <c r="E7" s="142" t="e">
        <f>+Resumen!C35/Resumen!C43</f>
        <v>#DIV/0!</v>
      </c>
    </row>
    <row r="8" spans="2:5" ht="25" customHeight="1" thickBot="1" x14ac:dyDescent="0.3">
      <c r="B8" s="137" t="s">
        <v>40</v>
      </c>
      <c r="C8" s="138" t="s">
        <v>67</v>
      </c>
      <c r="E8" s="143" t="e">
        <f>+Resumen!C41/Resumen!C43</f>
        <v>#DIV/0!</v>
      </c>
    </row>
    <row r="9" spans="2:5" ht="13" thickBot="1" x14ac:dyDescent="0.3"/>
    <row r="10" spans="2:5" ht="13.5" thickBot="1" x14ac:dyDescent="0.3">
      <c r="E10" s="281" t="e">
        <f>+SUM(E3:E8)</f>
        <v>#DIV/0!</v>
      </c>
    </row>
    <row r="11" spans="2:5" s="282" customFormat="1" ht="13" x14ac:dyDescent="0.25">
      <c r="E11" s="283"/>
    </row>
    <row r="12" spans="2:5" s="5" customFormat="1" ht="13" x14ac:dyDescent="0.3">
      <c r="B12" s="1" t="s">
        <v>42</v>
      </c>
    </row>
    <row r="13" spans="2:5" s="2" customFormat="1" ht="13" x14ac:dyDescent="0.3">
      <c r="C13" s="1" t="s">
        <v>124</v>
      </c>
    </row>
    <row r="14" spans="2:5" s="2" customFormat="1" ht="13" x14ac:dyDescent="0.3">
      <c r="C14" s="1" t="s">
        <v>125</v>
      </c>
    </row>
    <row r="16" spans="2:5" ht="13" x14ac:dyDescent="0.3">
      <c r="B16" s="139" t="s">
        <v>68</v>
      </c>
    </row>
  </sheetData>
  <sheetProtection password="908F" sheet="1" objects="1" scenarios="1"/>
  <mergeCells count="1">
    <mergeCell ref="B2:C2"/>
  </mergeCells>
  <phoneticPr fontId="0" type="noConversion"/>
  <conditionalFormatting sqref="E3">
    <cfRule type="cellIs" dxfId="7" priority="10" operator="greaterThan">
      <formula>0.2</formula>
    </cfRule>
    <cfRule type="cellIs" dxfId="6" priority="12" operator="greaterThan">
      <formula>0.2</formula>
    </cfRule>
    <cfRule type="cellIs" dxfId="5" priority="13" operator="greaterThan">
      <formula>20</formula>
    </cfRule>
  </conditionalFormatting>
  <conditionalFormatting sqref="E5">
    <cfRule type="cellIs" dxfId="4" priority="8" operator="greaterThan">
      <formula>0.15</formula>
    </cfRule>
  </conditionalFormatting>
  <conditionalFormatting sqref="E6">
    <cfRule type="cellIs" dxfId="3" priority="7" operator="greaterThan">
      <formula>0.04</formula>
    </cfRule>
  </conditionalFormatting>
  <conditionalFormatting sqref="E7">
    <cfRule type="cellIs" dxfId="2" priority="6" operator="greaterThan">
      <formula>0.1</formula>
    </cfRule>
  </conditionalFormatting>
  <conditionalFormatting sqref="E8">
    <cfRule type="cellIs" dxfId="1" priority="5" operator="greaterThan">
      <formula>0.1</formula>
    </cfRule>
  </conditionalFormatting>
  <conditionalFormatting sqref="E4">
    <cfRule type="cellIs" dxfId="0" priority="1" operator="lessThan">
      <formula>0.5</formula>
    </cfRule>
  </conditionalFormatting>
  <pageMargins left="1.32" right="0.75" top="2.23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9"/>
  <sheetViews>
    <sheetView workbookViewId="0">
      <selection activeCell="H8" sqref="H8"/>
    </sheetView>
  </sheetViews>
  <sheetFormatPr defaultColWidth="9.08984375" defaultRowHeight="12.5" x14ac:dyDescent="0.25"/>
  <cols>
    <col min="1" max="1" width="3.36328125" style="132" customWidth="1"/>
    <col min="2" max="2" width="32" style="132" customWidth="1"/>
    <col min="3" max="5" width="17.81640625" style="132" customWidth="1"/>
    <col min="6" max="16384" width="9.08984375" style="132"/>
  </cols>
  <sheetData>
    <row r="1" spans="2:5" ht="13" thickBot="1" x14ac:dyDescent="0.3"/>
    <row r="2" spans="2:5" x14ac:dyDescent="0.25">
      <c r="B2" s="500" t="s">
        <v>48</v>
      </c>
      <c r="C2" s="501"/>
      <c r="D2" s="501"/>
      <c r="E2" s="502"/>
    </row>
    <row r="3" spans="2:5" ht="13" thickBot="1" x14ac:dyDescent="0.3">
      <c r="B3" s="503"/>
      <c r="C3" s="504"/>
      <c r="D3" s="504"/>
      <c r="E3" s="505"/>
    </row>
    <row r="4" spans="2:5" s="144" customFormat="1" ht="13.5" thickBot="1" x14ac:dyDescent="0.3">
      <c r="B4" s="47"/>
      <c r="C4" s="47"/>
      <c r="D4" s="47"/>
      <c r="E4" s="47"/>
    </row>
    <row r="5" spans="2:5" ht="29.25" customHeight="1" thickBot="1" x14ac:dyDescent="0.3">
      <c r="B5" s="43"/>
      <c r="C5" s="44"/>
      <c r="D5" s="45" t="s">
        <v>94</v>
      </c>
      <c r="E5" s="46">
        <f>+Resumen!C43</f>
        <v>0</v>
      </c>
    </row>
    <row r="6" spans="2:5" ht="15" customHeight="1" thickBot="1" x14ac:dyDescent="0.3"/>
    <row r="7" spans="2:5" ht="21" customHeight="1" thickBot="1" x14ac:dyDescent="0.3">
      <c r="B7" s="145" t="s">
        <v>95</v>
      </c>
      <c r="C7" s="146" t="s">
        <v>26</v>
      </c>
      <c r="D7" s="147" t="s">
        <v>25</v>
      </c>
      <c r="E7" s="148" t="s">
        <v>112</v>
      </c>
    </row>
    <row r="8" spans="2:5" ht="18" customHeight="1" thickTop="1" x14ac:dyDescent="0.25">
      <c r="B8" s="152" t="s">
        <v>128</v>
      </c>
      <c r="C8" s="396">
        <f>+SUM(Personal!I10,Personal!I16,'Resultados Operativos'!H14,'Resultados Operativos'!H32,'Resultados Operativos'!H47,'Resultados Operativos'!H62,Capacitacion!K21,Evaluaciones!F18,Promocion!H10,Administracion!I12,Administracion!I21,Administracion!I26)</f>
        <v>0</v>
      </c>
      <c r="D8" s="396">
        <f>+SUM(Personal!J10,Personal!J16,'Resultados Operativos'!I14,'Resultados Operativos'!I32,'Resultados Operativos'!I47,'Resultados Operativos'!I62,Capacitacion!K22,Evaluaciones!F19,Promocion!I10,Administracion!J12,Administracion!J21,Administracion!J26)</f>
        <v>0</v>
      </c>
      <c r="E8" s="397">
        <f>SUM(C8:D8)</f>
        <v>0</v>
      </c>
    </row>
    <row r="9" spans="2:5" ht="18" customHeight="1" x14ac:dyDescent="0.25">
      <c r="B9" s="152" t="s">
        <v>129</v>
      </c>
      <c r="C9" s="398">
        <f>+SUM(Personal!K10,Personal!K16,'Resultados Operativos'!J14,'Resultados Operativos'!J32,'Resultados Operativos'!J47,'Resultados Operativos'!J62,Capacitacion!K24,Evaluaciones!F21,Promocion!J10,Administracion!K12,Administracion!K21,Administracion!K26)</f>
        <v>0</v>
      </c>
      <c r="D9" s="398">
        <f>+SUM(Personal!L10,Personal!L16,'Resultados Operativos'!K14,'Resultados Operativos'!K32,'Resultados Operativos'!K47,'Resultados Operativos'!K62,Capacitacion!K25,Evaluaciones!F22,Promocion!K10,Administracion!L12,Administracion!L21,Administracion!L26)</f>
        <v>0</v>
      </c>
      <c r="E9" s="399">
        <f>SUM(C9:D9)</f>
        <v>0</v>
      </c>
    </row>
    <row r="10" spans="2:5" ht="18" customHeight="1" x14ac:dyDescent="0.25">
      <c r="B10" s="152" t="s">
        <v>117</v>
      </c>
      <c r="C10" s="398">
        <f>+SUM(Personal!M10,Personal!M16,'Resultados Operativos'!L14,'Resultados Operativos'!L32,'Resultados Operativos'!L47,'Resultados Operativos'!L62,Capacitacion!K27,Promocion!L10,Administracion!M12,Administracion!M21,Administracion!M26)</f>
        <v>0</v>
      </c>
      <c r="D10" s="398">
        <f>+SUM(Personal!N10,Personal!N16,'Resultados Operativos'!M14,'Resultados Operativos'!M32,'Resultados Operativos'!M47,'Resultados Operativos'!M62,Capacitacion!K28,Promocion!M10,Administracion!N12,Administracion!N21,Administracion!N26)</f>
        <v>0</v>
      </c>
      <c r="E10" s="399">
        <f t="shared" ref="E10:E14" si="0">SUM(C10:D10)</f>
        <v>0</v>
      </c>
    </row>
    <row r="11" spans="2:5" ht="18" customHeight="1" x14ac:dyDescent="0.25">
      <c r="B11" s="152" t="s">
        <v>118</v>
      </c>
      <c r="C11" s="398">
        <f>+SUM(Personal!O10,Personal!O16,'Resultados Operativos'!N14,'Resultados Operativos'!N32,'Resultados Operativos'!N47,'Resultados Operativos'!N62,Capacitacion!K30,Promocion!N10,Administracion!O12,Administracion!O21,Administracion!O26)</f>
        <v>0</v>
      </c>
      <c r="D11" s="398">
        <f>+SUM(Personal!P10,Personal!P16,'Resultados Operativos'!O14,'Resultados Operativos'!O32,'Resultados Operativos'!O47,'Resultados Operativos'!O62,Capacitacion!K31,Promocion!O10,Administracion!P12,Administracion!P21,Administracion!P26)</f>
        <v>0</v>
      </c>
      <c r="E11" s="399">
        <f t="shared" si="0"/>
        <v>0</v>
      </c>
    </row>
    <row r="12" spans="2:5" ht="18" customHeight="1" x14ac:dyDescent="0.25">
      <c r="B12" s="152" t="s">
        <v>119</v>
      </c>
      <c r="C12" s="398">
        <f>+SUM(Personal!Q10,Personal!Q16,'Resultados Operativos'!P14,'Resultados Operativos'!P32,'Resultados Operativos'!P47,'Resultados Operativos'!P62,Capacitacion!K33,Promocion!P10,Administracion!Q12,Administracion!Q21,Administracion!Q26)</f>
        <v>0</v>
      </c>
      <c r="D12" s="398">
        <f>+SUM(Personal!R10,Personal!R16,'Resultados Operativos'!Q14,'Resultados Operativos'!Q32,'Resultados Operativos'!Q47,'Resultados Operativos'!Q62,Capacitacion!K34,Promocion!Q10,Administracion!R12,Administracion!R21,Administracion!R26)</f>
        <v>0</v>
      </c>
      <c r="E12" s="399">
        <f t="shared" si="0"/>
        <v>0</v>
      </c>
    </row>
    <row r="13" spans="2:5" ht="18" customHeight="1" x14ac:dyDescent="0.25">
      <c r="B13" s="152" t="s">
        <v>130</v>
      </c>
      <c r="C13" s="398">
        <f>+SUM(Personal!S10,Personal!S16,'Resultados Operativos'!R14,'Resultados Operativos'!R32,'Resultados Operativos'!R47,'Resultados Operativos'!R62,Capacitacion!K36,Promocion!R10,Administracion!S12,Administracion!S21,Administracion!S26)</f>
        <v>0</v>
      </c>
      <c r="D13" s="398">
        <f>+SUM(Personal!T10,Personal!T16,'Resultados Operativos'!S14,'Resultados Operativos'!S32,'Resultados Operativos'!S47,'Resultados Operativos'!S62,Capacitacion!K37,Promocion!S10,Administracion!T12,Administracion!T21,Administracion!T26)</f>
        <v>0</v>
      </c>
      <c r="E13" s="399">
        <f t="shared" si="0"/>
        <v>0</v>
      </c>
    </row>
    <row r="14" spans="2:5" ht="18" customHeight="1" thickBot="1" x14ac:dyDescent="0.3">
      <c r="B14" s="153" t="s">
        <v>131</v>
      </c>
      <c r="C14" s="400">
        <f>+SUM(Personal!U10,Personal!U16,'Resultados Operativos'!T14,'Resultados Operativos'!T32,'Resultados Operativos'!T47,'Resultados Operativos'!T62,Capacitacion!K39,Promocion!T10,Administracion!U12,Administracion!U21,Administracion!U26)</f>
        <v>0</v>
      </c>
      <c r="D14" s="400">
        <f>+SUM(Personal!V10,Personal!V16,'Resultados Operativos'!U14,'Resultados Operativos'!U32,'Resultados Operativos'!U47,'Resultados Operativos'!U62,Capacitacion!K40,Promocion!U10,Administracion!V12,Administracion!V21,Administracion!V26)</f>
        <v>0</v>
      </c>
      <c r="E14" s="401">
        <f t="shared" si="0"/>
        <v>0</v>
      </c>
    </row>
    <row r="15" spans="2:5" ht="27.75" customHeight="1" thickTop="1" thickBot="1" x14ac:dyDescent="0.3">
      <c r="B15" s="48" t="s">
        <v>9</v>
      </c>
      <c r="C15" s="402">
        <f>+SUM(C8:C14)</f>
        <v>0</v>
      </c>
      <c r="D15" s="402">
        <f t="shared" ref="D15:E15" si="1">+SUM(D8:D14)</f>
        <v>0</v>
      </c>
      <c r="E15" s="403">
        <f t="shared" si="1"/>
        <v>0</v>
      </c>
    </row>
    <row r="17" spans="2:5" ht="13" thickBot="1" x14ac:dyDescent="0.3"/>
    <row r="18" spans="2:5" ht="21" customHeight="1" thickBot="1" x14ac:dyDescent="0.3">
      <c r="B18" s="149" t="s">
        <v>113</v>
      </c>
      <c r="C18" s="150" t="s">
        <v>26</v>
      </c>
      <c r="D18" s="151" t="s">
        <v>25</v>
      </c>
      <c r="E18" s="151" t="s">
        <v>112</v>
      </c>
    </row>
    <row r="19" spans="2:5" ht="26.25" customHeight="1" thickTop="1" thickBot="1" x14ac:dyDescent="0.3">
      <c r="C19" s="404">
        <f>+C15+E5</f>
        <v>0</v>
      </c>
      <c r="D19" s="405">
        <f>+D15</f>
        <v>0</v>
      </c>
      <c r="E19" s="405">
        <f>+C19+D19</f>
        <v>0</v>
      </c>
    </row>
  </sheetData>
  <protectedRanges>
    <protectedRange sqref="B8:B14" name="Rango1"/>
  </protectedRanges>
  <mergeCells count="1">
    <mergeCell ref="B2:E3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zoomScale="110" zoomScaleNormal="110" zoomScalePageLayoutView="110" workbookViewId="0">
      <selection activeCell="B13" sqref="B13"/>
    </sheetView>
  </sheetViews>
  <sheetFormatPr defaultColWidth="9.08984375" defaultRowHeight="13" x14ac:dyDescent="0.25"/>
  <cols>
    <col min="1" max="1" width="3.6328125" style="234" customWidth="1"/>
    <col min="2" max="2" width="24.08984375" style="234" customWidth="1"/>
    <col min="3" max="3" width="10.81640625" style="234" customWidth="1"/>
    <col min="4" max="4" width="13.08984375" style="234" customWidth="1"/>
    <col min="5" max="5" width="13.6328125" style="234" bestFit="1" customWidth="1"/>
    <col min="6" max="6" width="9.453125" style="234" bestFit="1" customWidth="1"/>
    <col min="7" max="7" width="14.453125" style="234" bestFit="1" customWidth="1"/>
    <col min="8" max="8" width="12.453125" style="234" customWidth="1"/>
    <col min="9" max="9" width="8.6328125" style="234" customWidth="1"/>
    <col min="10" max="10" width="12.08984375" style="234" bestFit="1" customWidth="1"/>
    <col min="11" max="11" width="8.6328125" style="234" bestFit="1" customWidth="1"/>
    <col min="12" max="12" width="10.81640625" style="234" bestFit="1" customWidth="1"/>
    <col min="13" max="13" width="8.6328125" style="234" bestFit="1" customWidth="1"/>
    <col min="14" max="14" width="10.81640625" style="234" bestFit="1" customWidth="1"/>
    <col min="15" max="15" width="8.6328125" style="234" bestFit="1" customWidth="1"/>
    <col min="16" max="16" width="8.453125" style="234" bestFit="1" customWidth="1"/>
    <col min="17" max="17" width="8.6328125" style="234" bestFit="1" customWidth="1"/>
    <col min="18" max="18" width="8.453125" style="234" bestFit="1" customWidth="1"/>
    <col min="19" max="19" width="8.6328125" style="234" bestFit="1" customWidth="1"/>
    <col min="20" max="20" width="8.453125" style="234" bestFit="1" customWidth="1"/>
    <col min="21" max="21" width="8.6328125" style="234" bestFit="1" customWidth="1"/>
    <col min="22" max="22" width="8.453125" style="234" bestFit="1" customWidth="1"/>
    <col min="23" max="16384" width="9.08984375" style="234"/>
  </cols>
  <sheetData>
    <row r="1" spans="1:22" x14ac:dyDescent="0.25">
      <c r="A1" s="49">
        <v>1</v>
      </c>
      <c r="B1" s="49" t="s">
        <v>56</v>
      </c>
      <c r="H1" s="235"/>
    </row>
    <row r="2" spans="1:22" ht="13.5" thickBot="1" x14ac:dyDescent="0.3"/>
    <row r="3" spans="1:22" s="236" customFormat="1" ht="52" x14ac:dyDescent="0.25">
      <c r="B3" s="24" t="s">
        <v>2</v>
      </c>
      <c r="C3" s="25" t="s">
        <v>3</v>
      </c>
      <c r="D3" s="25" t="s">
        <v>93</v>
      </c>
      <c r="E3" s="25" t="s">
        <v>6</v>
      </c>
      <c r="F3" s="25" t="s">
        <v>7</v>
      </c>
      <c r="G3" s="50" t="s">
        <v>4</v>
      </c>
      <c r="H3" s="508" t="str">
        <f>+Fuentes!D5</f>
        <v>PPS-SGP/FMAM</v>
      </c>
      <c r="I3" s="506" t="str">
        <f>+Fuentes!B8</f>
        <v>Fuente 1</v>
      </c>
      <c r="J3" s="507"/>
      <c r="K3" s="506" t="str">
        <f>+Fuentes!B9</f>
        <v>Fuente 2</v>
      </c>
      <c r="L3" s="507"/>
      <c r="M3" s="506" t="str">
        <f>+Fuentes!B10</f>
        <v>Fuente 3</v>
      </c>
      <c r="N3" s="507"/>
      <c r="O3" s="506" t="str">
        <f>+Fuentes!B11</f>
        <v>Fuente 4</v>
      </c>
      <c r="P3" s="507"/>
      <c r="Q3" s="506" t="str">
        <f>+Fuentes!B12</f>
        <v>Fuente 5</v>
      </c>
      <c r="R3" s="507"/>
      <c r="S3" s="506" t="str">
        <f>+Fuentes!B13</f>
        <v>Fuente 6</v>
      </c>
      <c r="T3" s="507"/>
      <c r="U3" s="506" t="str">
        <f>+Fuentes!B14</f>
        <v>Fuente 7</v>
      </c>
      <c r="V3" s="507"/>
    </row>
    <row r="4" spans="1:22" s="36" customFormat="1" ht="12.75" customHeight="1" thickBot="1" x14ac:dyDescent="0.3">
      <c r="B4" s="158"/>
      <c r="C4" s="159" t="s">
        <v>17</v>
      </c>
      <c r="D4" s="159" t="s">
        <v>18</v>
      </c>
      <c r="E4" s="159" t="s">
        <v>108</v>
      </c>
      <c r="F4" s="159" t="s">
        <v>19</v>
      </c>
      <c r="G4" s="160" t="s">
        <v>109</v>
      </c>
      <c r="H4" s="509"/>
      <c r="I4" s="161" t="s">
        <v>26</v>
      </c>
      <c r="J4" s="162" t="s">
        <v>25</v>
      </c>
      <c r="K4" s="161" t="s">
        <v>26</v>
      </c>
      <c r="L4" s="162" t="s">
        <v>25</v>
      </c>
      <c r="M4" s="161" t="s">
        <v>26</v>
      </c>
      <c r="N4" s="162" t="s">
        <v>25</v>
      </c>
      <c r="O4" s="161" t="s">
        <v>26</v>
      </c>
      <c r="P4" s="162" t="s">
        <v>25</v>
      </c>
      <c r="Q4" s="161" t="s">
        <v>26</v>
      </c>
      <c r="R4" s="162" t="s">
        <v>25</v>
      </c>
      <c r="S4" s="161" t="s">
        <v>26</v>
      </c>
      <c r="T4" s="162" t="s">
        <v>25</v>
      </c>
      <c r="U4" s="161" t="s">
        <v>26</v>
      </c>
      <c r="V4" s="162" t="s">
        <v>25</v>
      </c>
    </row>
    <row r="5" spans="1:22" s="49" customFormat="1" ht="13.5" thickTop="1" x14ac:dyDescent="0.25">
      <c r="A5" s="237" t="s">
        <v>70</v>
      </c>
      <c r="B5" s="83" t="s">
        <v>50</v>
      </c>
      <c r="C5" s="37"/>
      <c r="D5" s="238"/>
      <c r="E5" s="372"/>
      <c r="F5" s="37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</row>
    <row r="6" spans="1:22" x14ac:dyDescent="0.25">
      <c r="A6" s="239"/>
      <c r="B6" s="240"/>
      <c r="C6" s="370"/>
      <c r="D6" s="241"/>
      <c r="E6" s="373"/>
      <c r="F6" s="242"/>
      <c r="G6" s="376">
        <f>E6*F6</f>
        <v>0</v>
      </c>
      <c r="H6" s="380"/>
      <c r="I6" s="383"/>
      <c r="J6" s="382"/>
      <c r="K6" s="383"/>
      <c r="L6" s="382"/>
      <c r="M6" s="383"/>
      <c r="N6" s="382"/>
      <c r="O6" s="383"/>
      <c r="P6" s="382"/>
      <c r="Q6" s="383"/>
      <c r="R6" s="382"/>
      <c r="S6" s="383"/>
      <c r="T6" s="382"/>
      <c r="U6" s="383"/>
      <c r="V6" s="382"/>
    </row>
    <row r="7" spans="1:22" ht="13.5" thickBot="1" x14ac:dyDescent="0.3">
      <c r="A7" s="239"/>
      <c r="B7" s="243"/>
      <c r="C7" s="466"/>
      <c r="D7" s="467"/>
      <c r="E7" s="373">
        <f>C7*D7</f>
        <v>0</v>
      </c>
      <c r="F7" s="468"/>
      <c r="G7" s="376">
        <f>E7*F7</f>
        <v>0</v>
      </c>
      <c r="H7" s="469"/>
      <c r="I7" s="470"/>
      <c r="J7" s="471"/>
      <c r="K7" s="470"/>
      <c r="L7" s="471"/>
      <c r="M7" s="470"/>
      <c r="N7" s="471"/>
      <c r="O7" s="470"/>
      <c r="P7" s="471"/>
      <c r="Q7" s="470"/>
      <c r="R7" s="471"/>
      <c r="S7" s="470"/>
      <c r="T7" s="471"/>
      <c r="U7" s="470"/>
      <c r="V7" s="471"/>
    </row>
    <row r="8" spans="1:22" ht="14" thickTop="1" thickBot="1" x14ac:dyDescent="0.3">
      <c r="A8" s="239"/>
      <c r="B8" s="243"/>
      <c r="C8" s="466"/>
      <c r="D8" s="467"/>
      <c r="E8" s="373">
        <f>C8*D8</f>
        <v>0</v>
      </c>
      <c r="F8" s="468"/>
      <c r="G8" s="376">
        <f>E8*F8</f>
        <v>0</v>
      </c>
      <c r="H8" s="469"/>
      <c r="I8" s="470"/>
      <c r="J8" s="471"/>
      <c r="K8" s="470"/>
      <c r="L8" s="471"/>
      <c r="M8" s="470"/>
      <c r="N8" s="471"/>
      <c r="O8" s="470"/>
      <c r="P8" s="471"/>
      <c r="Q8" s="470"/>
      <c r="R8" s="471"/>
      <c r="S8" s="470"/>
      <c r="T8" s="471"/>
      <c r="U8" s="470"/>
      <c r="V8" s="471"/>
    </row>
    <row r="9" spans="1:22" ht="14" thickTop="1" thickBot="1" x14ac:dyDescent="0.3">
      <c r="A9" s="239"/>
      <c r="B9" s="243"/>
      <c r="C9" s="371"/>
      <c r="D9" s="244"/>
      <c r="E9" s="374">
        <f>C9*D9</f>
        <v>0</v>
      </c>
      <c r="F9" s="245"/>
      <c r="G9" s="377">
        <f>E9*F9</f>
        <v>0</v>
      </c>
      <c r="H9" s="384"/>
      <c r="I9" s="385"/>
      <c r="J9" s="386"/>
      <c r="K9" s="385"/>
      <c r="L9" s="386"/>
      <c r="M9" s="385"/>
      <c r="N9" s="386"/>
      <c r="O9" s="385"/>
      <c r="P9" s="386"/>
      <c r="Q9" s="385"/>
      <c r="R9" s="386"/>
      <c r="S9" s="385"/>
      <c r="T9" s="386"/>
      <c r="U9" s="385"/>
      <c r="V9" s="386"/>
    </row>
    <row r="10" spans="1:22" s="49" customFormat="1" ht="27" customHeight="1" thickTop="1" thickBot="1" x14ac:dyDescent="0.3">
      <c r="A10" s="237"/>
      <c r="B10" s="246" t="s">
        <v>20</v>
      </c>
      <c r="C10" s="247">
        <f>SUM(C6:C9)</f>
        <v>0</v>
      </c>
      <c r="D10" s="156"/>
      <c r="E10" s="247">
        <f>SUM(E6:E9)</f>
        <v>0</v>
      </c>
      <c r="F10" s="156"/>
      <c r="G10" s="80">
        <f t="shared" ref="G10:V10" si="0">SUM(G6:G9)</f>
        <v>0</v>
      </c>
      <c r="H10" s="387">
        <f t="shared" si="0"/>
        <v>0</v>
      </c>
      <c r="I10" s="388">
        <f t="shared" si="0"/>
        <v>0</v>
      </c>
      <c r="J10" s="389">
        <f t="shared" si="0"/>
        <v>0</v>
      </c>
      <c r="K10" s="388">
        <f t="shared" si="0"/>
        <v>0</v>
      </c>
      <c r="L10" s="390">
        <f t="shared" si="0"/>
        <v>0</v>
      </c>
      <c r="M10" s="388">
        <f t="shared" si="0"/>
        <v>0</v>
      </c>
      <c r="N10" s="390">
        <f t="shared" si="0"/>
        <v>0</v>
      </c>
      <c r="O10" s="388">
        <f t="shared" si="0"/>
        <v>0</v>
      </c>
      <c r="P10" s="390">
        <f t="shared" si="0"/>
        <v>0</v>
      </c>
      <c r="Q10" s="388">
        <f t="shared" si="0"/>
        <v>0</v>
      </c>
      <c r="R10" s="390">
        <f t="shared" si="0"/>
        <v>0</v>
      </c>
      <c r="S10" s="388">
        <f t="shared" si="0"/>
        <v>0</v>
      </c>
      <c r="T10" s="390">
        <f t="shared" si="0"/>
        <v>0</v>
      </c>
      <c r="U10" s="388">
        <f t="shared" si="0"/>
        <v>0</v>
      </c>
      <c r="V10" s="390">
        <f t="shared" si="0"/>
        <v>0</v>
      </c>
    </row>
    <row r="11" spans="1:22" s="83" customFormat="1" x14ac:dyDescent="0.25">
      <c r="A11" s="248"/>
      <c r="C11" s="85"/>
      <c r="D11" s="249"/>
      <c r="E11" s="85"/>
      <c r="F11" s="250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2" s="49" customFormat="1" x14ac:dyDescent="0.25">
      <c r="A12" s="237" t="s">
        <v>71</v>
      </c>
      <c r="B12" s="83" t="s">
        <v>1</v>
      </c>
      <c r="C12" s="372"/>
      <c r="D12" s="251"/>
      <c r="E12" s="372"/>
      <c r="F12" s="25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</row>
    <row r="13" spans="1:22" x14ac:dyDescent="0.25">
      <c r="B13" s="240"/>
      <c r="C13" s="370"/>
      <c r="D13" s="241"/>
      <c r="E13" s="373">
        <f>C13*D13</f>
        <v>0</v>
      </c>
      <c r="F13" s="242"/>
      <c r="G13" s="378">
        <f>E13*F13</f>
        <v>0</v>
      </c>
      <c r="H13" s="391">
        <f>G13-J13</f>
        <v>0</v>
      </c>
      <c r="I13" s="383"/>
      <c r="J13" s="382">
        <f>+G13*20%</f>
        <v>0</v>
      </c>
      <c r="K13" s="383"/>
      <c r="L13" s="382"/>
      <c r="M13" s="383"/>
      <c r="N13" s="382"/>
      <c r="O13" s="383"/>
      <c r="P13" s="382"/>
      <c r="Q13" s="383"/>
      <c r="R13" s="382"/>
      <c r="S13" s="383"/>
      <c r="T13" s="382"/>
      <c r="U13" s="383"/>
      <c r="V13" s="382"/>
    </row>
    <row r="14" spans="1:22" x14ac:dyDescent="0.25">
      <c r="B14" s="240"/>
      <c r="C14" s="370"/>
      <c r="D14" s="241"/>
      <c r="E14" s="373">
        <f>C14*D14</f>
        <v>0</v>
      </c>
      <c r="F14" s="242"/>
      <c r="G14" s="378">
        <f>E14*F14</f>
        <v>0</v>
      </c>
      <c r="H14" s="392"/>
      <c r="I14" s="381"/>
      <c r="J14" s="393">
        <f>+G14*50%</f>
        <v>0</v>
      </c>
      <c r="K14" s="381"/>
      <c r="L14" s="393"/>
      <c r="M14" s="381"/>
      <c r="N14" s="393"/>
      <c r="O14" s="381"/>
      <c r="P14" s="393"/>
      <c r="Q14" s="381"/>
      <c r="R14" s="393"/>
      <c r="S14" s="381"/>
      <c r="T14" s="393"/>
      <c r="U14" s="381"/>
      <c r="V14" s="393"/>
    </row>
    <row r="15" spans="1:22" ht="13.5" thickBot="1" x14ac:dyDescent="0.3">
      <c r="B15" s="243"/>
      <c r="C15" s="371"/>
      <c r="D15" s="244"/>
      <c r="E15" s="374">
        <f>C15*D15</f>
        <v>0</v>
      </c>
      <c r="F15" s="245"/>
      <c r="G15" s="379">
        <f>E15*F15</f>
        <v>0</v>
      </c>
      <c r="H15" s="394"/>
      <c r="I15" s="385"/>
      <c r="J15" s="386"/>
      <c r="K15" s="385"/>
      <c r="L15" s="386"/>
      <c r="M15" s="385"/>
      <c r="N15" s="386"/>
      <c r="O15" s="385"/>
      <c r="P15" s="386"/>
      <c r="Q15" s="385"/>
      <c r="R15" s="386"/>
      <c r="S15" s="385"/>
      <c r="T15" s="386"/>
      <c r="U15" s="385"/>
      <c r="V15" s="386"/>
    </row>
    <row r="16" spans="1:22" s="49" customFormat="1" ht="27" thickTop="1" thickBot="1" x14ac:dyDescent="0.3">
      <c r="B16" s="155" t="s">
        <v>5</v>
      </c>
      <c r="C16" s="247">
        <f>SUM(C13:C15)</f>
        <v>0</v>
      </c>
      <c r="D16" s="157"/>
      <c r="E16" s="375">
        <f>SUM(E13:E15)</f>
        <v>0</v>
      </c>
      <c r="F16" s="156"/>
      <c r="G16" s="81">
        <f t="shared" ref="G16:J16" si="1">SUM(G13:G15)</f>
        <v>0</v>
      </c>
      <c r="H16" s="395">
        <f t="shared" si="1"/>
        <v>0</v>
      </c>
      <c r="I16" s="388">
        <f t="shared" si="1"/>
        <v>0</v>
      </c>
      <c r="J16" s="390">
        <f t="shared" si="1"/>
        <v>0</v>
      </c>
      <c r="K16" s="388">
        <f t="shared" ref="K16:V16" si="2">SUM(K13:K15)</f>
        <v>0</v>
      </c>
      <c r="L16" s="390">
        <f t="shared" si="2"/>
        <v>0</v>
      </c>
      <c r="M16" s="388">
        <f t="shared" si="2"/>
        <v>0</v>
      </c>
      <c r="N16" s="390">
        <f t="shared" si="2"/>
        <v>0</v>
      </c>
      <c r="O16" s="388">
        <f t="shared" si="2"/>
        <v>0</v>
      </c>
      <c r="P16" s="390">
        <f t="shared" si="2"/>
        <v>0</v>
      </c>
      <c r="Q16" s="388">
        <f t="shared" si="2"/>
        <v>0</v>
      </c>
      <c r="R16" s="390">
        <f t="shared" si="2"/>
        <v>0</v>
      </c>
      <c r="S16" s="388">
        <f t="shared" si="2"/>
        <v>0</v>
      </c>
      <c r="T16" s="390">
        <f t="shared" si="2"/>
        <v>0</v>
      </c>
      <c r="U16" s="388">
        <f t="shared" si="2"/>
        <v>0</v>
      </c>
      <c r="V16" s="390">
        <f t="shared" si="2"/>
        <v>0</v>
      </c>
    </row>
    <row r="17" spans="4:22" s="112" customFormat="1" x14ac:dyDescent="0.25">
      <c r="D17" s="253"/>
      <c r="F17" s="254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</row>
    <row r="18" spans="4:22" x14ac:dyDescent="0.25">
      <c r="E18" s="256"/>
      <c r="G18" s="112"/>
    </row>
    <row r="19" spans="4:22" x14ac:dyDescent="0.25">
      <c r="G19" s="112"/>
    </row>
    <row r="23" spans="4:22" x14ac:dyDescent="0.25">
      <c r="G23" s="464"/>
    </row>
    <row r="24" spans="4:22" x14ac:dyDescent="0.25">
      <c r="G24" s="472"/>
      <c r="H24" s="472"/>
    </row>
  </sheetData>
  <sheetProtection formatCells="0" formatColumns="0" formatRows="0"/>
  <protectedRanges>
    <protectedRange sqref="F6:F9 H6:V9 B13:D15 F13:F15 H13:V15 B6:D9" name="Rango1"/>
  </protectedRanges>
  <mergeCells count="8">
    <mergeCell ref="U3:V3"/>
    <mergeCell ref="H3:H4"/>
    <mergeCell ref="K3:L3"/>
    <mergeCell ref="M3:N3"/>
    <mergeCell ref="I3:J3"/>
    <mergeCell ref="O3:P3"/>
    <mergeCell ref="Q3:R3"/>
    <mergeCell ref="S3:T3"/>
  </mergeCells>
  <phoneticPr fontId="0" type="noConversion"/>
  <pageMargins left="0.17" right="0.12" top="0.47" bottom="1" header="0.51" footer="0.5"/>
  <pageSetup scale="80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8"/>
  <sheetViews>
    <sheetView topLeftCell="A42" workbookViewId="0">
      <selection activeCell="N55" sqref="N55"/>
    </sheetView>
  </sheetViews>
  <sheetFormatPr defaultColWidth="9.08984375" defaultRowHeight="14.5" x14ac:dyDescent="0.35"/>
  <cols>
    <col min="1" max="1" width="2.36328125" style="29" customWidth="1"/>
    <col min="2" max="2" width="30.453125" style="29" customWidth="1"/>
    <col min="3" max="3" width="11.81640625" style="29" customWidth="1"/>
    <col min="4" max="4" width="13.36328125" style="28" customWidth="1"/>
    <col min="5" max="5" width="12.81640625" style="29" customWidth="1"/>
    <col min="6" max="6" width="15.453125" style="29" customWidth="1"/>
    <col min="7" max="7" width="17.08984375" style="29" customWidth="1"/>
    <col min="8" max="8" width="12.08984375" style="29" bestFit="1" customWidth="1"/>
    <col min="9" max="9" width="13.36328125" style="29" bestFit="1" customWidth="1"/>
    <col min="10" max="10" width="15" style="29" bestFit="1" customWidth="1"/>
    <col min="11" max="11" width="13.453125" style="29" bestFit="1" customWidth="1"/>
    <col min="12" max="12" width="13.36328125" style="29" bestFit="1" customWidth="1"/>
    <col min="13" max="13" width="12.453125" style="29" bestFit="1" customWidth="1"/>
    <col min="14" max="14" width="10.6328125" style="29" customWidth="1"/>
    <col min="15" max="15" width="12.453125" style="29" bestFit="1" customWidth="1"/>
    <col min="16" max="16" width="10.6328125" style="29" customWidth="1"/>
    <col min="17" max="17" width="12.453125" style="29" bestFit="1" customWidth="1"/>
    <col min="18" max="18" width="10.6328125" style="29" customWidth="1"/>
    <col min="19" max="19" width="12.453125" style="29" bestFit="1" customWidth="1"/>
    <col min="20" max="21" width="10.6328125" style="29" customWidth="1"/>
    <col min="22" max="16384" width="9.08984375" style="29"/>
  </cols>
  <sheetData>
    <row r="1" spans="1:21" x14ac:dyDescent="0.35">
      <c r="A1" s="27">
        <v>2</v>
      </c>
      <c r="B1" s="27" t="s">
        <v>57</v>
      </c>
      <c r="C1" s="27"/>
      <c r="F1" s="30"/>
      <c r="G1" s="31"/>
    </row>
    <row r="2" spans="1:21" x14ac:dyDescent="0.35">
      <c r="G2" s="31"/>
    </row>
    <row r="3" spans="1:21" s="33" customFormat="1" ht="15.75" customHeight="1" thickBot="1" x14ac:dyDescent="0.3">
      <c r="B3" s="278" t="s">
        <v>84</v>
      </c>
      <c r="C3" s="516"/>
      <c r="D3" s="516"/>
      <c r="E3" s="516"/>
      <c r="F3" s="516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32" customFormat="1" ht="14" x14ac:dyDescent="0.25">
      <c r="B4" s="517" t="s">
        <v>69</v>
      </c>
      <c r="C4" s="519" t="s">
        <v>32</v>
      </c>
      <c r="D4" s="521" t="s">
        <v>10</v>
      </c>
      <c r="E4" s="521" t="s">
        <v>8</v>
      </c>
      <c r="F4" s="523" t="s">
        <v>4</v>
      </c>
      <c r="G4" s="510" t="str">
        <f>+Fuentes!$D$5</f>
        <v>PPS-SGP/FMAM</v>
      </c>
      <c r="H4" s="512" t="str">
        <f>Fuentes!$B$8</f>
        <v>Fuente 1</v>
      </c>
      <c r="I4" s="513"/>
      <c r="J4" s="512" t="str">
        <f>+Fuentes!$B$9</f>
        <v>Fuente 2</v>
      </c>
      <c r="K4" s="513"/>
      <c r="L4" s="512" t="str">
        <f>+Fuentes!$B$10</f>
        <v>Fuente 3</v>
      </c>
      <c r="M4" s="513"/>
      <c r="N4" s="512" t="str">
        <f>+Fuentes!$B$11</f>
        <v>Fuente 4</v>
      </c>
      <c r="O4" s="513"/>
      <c r="P4" s="512" t="str">
        <f>+Fuentes!$B$12</f>
        <v>Fuente 5</v>
      </c>
      <c r="Q4" s="513"/>
      <c r="R4" s="512" t="str">
        <f>+Fuentes!$B$13</f>
        <v>Fuente 6</v>
      </c>
      <c r="S4" s="513"/>
      <c r="T4" s="512" t="str">
        <f>+Fuentes!$B$14</f>
        <v>Fuente 7</v>
      </c>
      <c r="U4" s="513"/>
    </row>
    <row r="5" spans="1:21" s="33" customFormat="1" ht="15" thickBot="1" x14ac:dyDescent="0.3">
      <c r="B5" s="518"/>
      <c r="C5" s="520"/>
      <c r="D5" s="522"/>
      <c r="E5" s="522"/>
      <c r="F5" s="524"/>
      <c r="G5" s="511"/>
      <c r="H5" s="257" t="s">
        <v>26</v>
      </c>
      <c r="I5" s="258" t="s">
        <v>25</v>
      </c>
      <c r="J5" s="257" t="s">
        <v>26</v>
      </c>
      <c r="K5" s="258" t="s">
        <v>25</v>
      </c>
      <c r="L5" s="257" t="s">
        <v>26</v>
      </c>
      <c r="M5" s="258" t="s">
        <v>25</v>
      </c>
      <c r="N5" s="257" t="s">
        <v>26</v>
      </c>
      <c r="O5" s="258" t="s">
        <v>25</v>
      </c>
      <c r="P5" s="257" t="s">
        <v>26</v>
      </c>
      <c r="Q5" s="258" t="s">
        <v>25</v>
      </c>
      <c r="R5" s="257" t="s">
        <v>26</v>
      </c>
      <c r="S5" s="258" t="s">
        <v>25</v>
      </c>
      <c r="T5" s="257" t="s">
        <v>26</v>
      </c>
      <c r="U5" s="258" t="s">
        <v>25</v>
      </c>
    </row>
    <row r="6" spans="1:21" ht="15" thickTop="1" x14ac:dyDescent="0.35">
      <c r="B6" s="131"/>
      <c r="C6" s="126"/>
      <c r="D6" s="127"/>
      <c r="E6" s="128"/>
      <c r="F6" s="52">
        <f>D6*E6</f>
        <v>0</v>
      </c>
      <c r="G6" s="51"/>
      <c r="H6" s="53"/>
      <c r="I6" s="54"/>
      <c r="J6" s="53"/>
      <c r="K6" s="54"/>
      <c r="L6" s="53"/>
      <c r="M6" s="54"/>
      <c r="N6" s="53"/>
      <c r="O6" s="54"/>
      <c r="P6" s="53"/>
      <c r="Q6" s="54"/>
      <c r="R6" s="53"/>
      <c r="S6" s="54"/>
      <c r="T6" s="53"/>
      <c r="U6" s="54"/>
    </row>
    <row r="7" spans="1:21" x14ac:dyDescent="0.35">
      <c r="B7" s="129"/>
      <c r="C7" s="126"/>
      <c r="D7" s="127"/>
      <c r="E7" s="128"/>
      <c r="F7" s="52">
        <f t="shared" ref="F7:F13" si="0">D7*E7</f>
        <v>0</v>
      </c>
      <c r="G7" s="51">
        <f>+F7</f>
        <v>0</v>
      </c>
      <c r="H7" s="53"/>
      <c r="I7" s="54"/>
      <c r="J7" s="53"/>
      <c r="K7" s="54"/>
      <c r="L7" s="53"/>
      <c r="M7" s="54"/>
      <c r="N7" s="53"/>
      <c r="O7" s="54"/>
      <c r="P7" s="53"/>
      <c r="Q7" s="54"/>
      <c r="R7" s="53"/>
      <c r="S7" s="54"/>
      <c r="T7" s="53"/>
      <c r="U7" s="54"/>
    </row>
    <row r="8" spans="1:21" x14ac:dyDescent="0.35">
      <c r="B8" s="129"/>
      <c r="C8" s="126"/>
      <c r="D8" s="127"/>
      <c r="E8" s="128"/>
      <c r="F8" s="52">
        <f t="shared" si="0"/>
        <v>0</v>
      </c>
      <c r="G8" s="51"/>
      <c r="H8" s="53"/>
      <c r="I8" s="54"/>
      <c r="J8" s="53"/>
      <c r="K8" s="54"/>
      <c r="L8" s="53"/>
      <c r="M8" s="54"/>
      <c r="N8" s="53"/>
      <c r="O8" s="54"/>
      <c r="P8" s="53"/>
      <c r="Q8" s="54"/>
      <c r="R8" s="53"/>
      <c r="S8" s="54"/>
      <c r="T8" s="53"/>
      <c r="U8" s="54"/>
    </row>
    <row r="9" spans="1:21" x14ac:dyDescent="0.35">
      <c r="B9" s="129"/>
      <c r="C9" s="126"/>
      <c r="D9" s="127"/>
      <c r="E9" s="128"/>
      <c r="F9" s="52">
        <f t="shared" si="0"/>
        <v>0</v>
      </c>
      <c r="G9" s="51">
        <f t="shared" ref="G9:G13" si="1">+F9</f>
        <v>0</v>
      </c>
      <c r="H9" s="53"/>
      <c r="I9" s="54"/>
      <c r="J9" s="53"/>
      <c r="K9" s="54"/>
      <c r="L9" s="53"/>
      <c r="M9" s="54"/>
      <c r="N9" s="53"/>
      <c r="O9" s="54"/>
      <c r="P9" s="53"/>
      <c r="Q9" s="54"/>
      <c r="R9" s="53"/>
      <c r="S9" s="54"/>
      <c r="T9" s="53"/>
      <c r="U9" s="54"/>
    </row>
    <row r="10" spans="1:21" x14ac:dyDescent="0.35">
      <c r="B10" s="129"/>
      <c r="C10" s="126"/>
      <c r="D10" s="127"/>
      <c r="E10" s="128"/>
      <c r="F10" s="52">
        <f>D10*E10</f>
        <v>0</v>
      </c>
      <c r="G10" s="51">
        <f t="shared" si="1"/>
        <v>0</v>
      </c>
      <c r="H10" s="53"/>
      <c r="I10" s="54"/>
      <c r="J10" s="53"/>
      <c r="K10" s="54"/>
      <c r="L10" s="53"/>
      <c r="M10" s="54"/>
      <c r="N10" s="53"/>
      <c r="O10" s="54"/>
      <c r="P10" s="53"/>
      <c r="Q10" s="54"/>
      <c r="R10" s="53"/>
      <c r="S10" s="54"/>
      <c r="T10" s="53"/>
      <c r="U10" s="54"/>
    </row>
    <row r="11" spans="1:21" x14ac:dyDescent="0.35">
      <c r="B11" s="129"/>
      <c r="C11" s="126"/>
      <c r="D11" s="127"/>
      <c r="E11" s="128"/>
      <c r="F11" s="52">
        <f t="shared" si="0"/>
        <v>0</v>
      </c>
      <c r="G11" s="51">
        <f t="shared" si="1"/>
        <v>0</v>
      </c>
      <c r="H11" s="53"/>
      <c r="I11" s="54"/>
      <c r="J11" s="53"/>
      <c r="K11" s="54"/>
      <c r="L11" s="53"/>
      <c r="M11" s="54"/>
      <c r="N11" s="53"/>
      <c r="O11" s="54"/>
      <c r="P11" s="53"/>
      <c r="Q11" s="54"/>
      <c r="R11" s="53"/>
      <c r="S11" s="54"/>
      <c r="T11" s="53"/>
      <c r="U11" s="54"/>
    </row>
    <row r="12" spans="1:21" x14ac:dyDescent="0.35">
      <c r="B12" s="129"/>
      <c r="C12" s="126"/>
      <c r="D12" s="127"/>
      <c r="E12" s="128"/>
      <c r="F12" s="52">
        <f t="shared" si="0"/>
        <v>0</v>
      </c>
      <c r="G12" s="51">
        <f t="shared" si="1"/>
        <v>0</v>
      </c>
      <c r="H12" s="427"/>
      <c r="I12" s="54"/>
      <c r="J12" s="53">
        <f>+F12</f>
        <v>0</v>
      </c>
      <c r="K12" s="54"/>
      <c r="L12" s="53"/>
      <c r="M12" s="54"/>
      <c r="N12" s="53"/>
      <c r="O12" s="54"/>
      <c r="P12" s="53"/>
      <c r="Q12" s="54"/>
      <c r="R12" s="53"/>
      <c r="S12" s="54"/>
      <c r="T12" s="53"/>
      <c r="U12" s="54"/>
    </row>
    <row r="13" spans="1:21" ht="15" thickBot="1" x14ac:dyDescent="0.4">
      <c r="B13" s="263"/>
      <c r="C13" s="264"/>
      <c r="D13" s="265"/>
      <c r="E13" s="266"/>
      <c r="F13" s="267">
        <f t="shared" si="0"/>
        <v>0</v>
      </c>
      <c r="G13" s="51">
        <f t="shared" si="1"/>
        <v>0</v>
      </c>
      <c r="H13" s="269"/>
      <c r="I13" s="270"/>
      <c r="J13" s="269"/>
      <c r="K13" s="270"/>
      <c r="L13" s="269"/>
      <c r="M13" s="270"/>
      <c r="N13" s="269"/>
      <c r="O13" s="270"/>
      <c r="P13" s="269"/>
      <c r="Q13" s="270"/>
      <c r="R13" s="269"/>
      <c r="S13" s="270"/>
      <c r="T13" s="269"/>
      <c r="U13" s="270"/>
    </row>
    <row r="14" spans="1:21" ht="15.5" thickTop="1" thickBot="1" x14ac:dyDescent="0.4">
      <c r="B14" s="514" t="s">
        <v>72</v>
      </c>
      <c r="C14" s="514"/>
      <c r="D14" s="514"/>
      <c r="E14" s="514"/>
      <c r="F14" s="259">
        <f t="shared" ref="F14:U14" si="2">SUM(F6:F13)</f>
        <v>0</v>
      </c>
      <c r="G14" s="260">
        <f t="shared" si="2"/>
        <v>0</v>
      </c>
      <c r="H14" s="261">
        <f t="shared" si="2"/>
        <v>0</v>
      </c>
      <c r="I14" s="262">
        <f t="shared" si="2"/>
        <v>0</v>
      </c>
      <c r="J14" s="261">
        <f t="shared" si="2"/>
        <v>0</v>
      </c>
      <c r="K14" s="262">
        <f t="shared" si="2"/>
        <v>0</v>
      </c>
      <c r="L14" s="261">
        <f t="shared" si="2"/>
        <v>0</v>
      </c>
      <c r="M14" s="262">
        <f t="shared" si="2"/>
        <v>0</v>
      </c>
      <c r="N14" s="261">
        <f t="shared" si="2"/>
        <v>0</v>
      </c>
      <c r="O14" s="262">
        <f t="shared" si="2"/>
        <v>0</v>
      </c>
      <c r="P14" s="261">
        <f t="shared" si="2"/>
        <v>0</v>
      </c>
      <c r="Q14" s="262">
        <f t="shared" si="2"/>
        <v>0</v>
      </c>
      <c r="R14" s="261">
        <f t="shared" si="2"/>
        <v>0</v>
      </c>
      <c r="S14" s="262">
        <f t="shared" si="2"/>
        <v>0</v>
      </c>
      <c r="T14" s="261">
        <f t="shared" si="2"/>
        <v>0</v>
      </c>
      <c r="U14" s="262">
        <f t="shared" si="2"/>
        <v>0</v>
      </c>
    </row>
    <row r="16" spans="1:21" s="33" customFormat="1" ht="15.75" customHeight="1" thickBot="1" x14ac:dyDescent="0.3">
      <c r="B16" s="278" t="s">
        <v>85</v>
      </c>
      <c r="C16" s="516"/>
      <c r="D16" s="516"/>
      <c r="E16" s="516"/>
      <c r="F16" s="51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2:21" s="32" customFormat="1" ht="14" x14ac:dyDescent="0.25">
      <c r="B17" s="517" t="s">
        <v>69</v>
      </c>
      <c r="C17" s="519" t="s">
        <v>32</v>
      </c>
      <c r="D17" s="521" t="s">
        <v>10</v>
      </c>
      <c r="E17" s="521" t="s">
        <v>8</v>
      </c>
      <c r="F17" s="523" t="s">
        <v>4</v>
      </c>
      <c r="G17" s="510" t="str">
        <f>+Fuentes!$D$5</f>
        <v>PPS-SGP/FMAM</v>
      </c>
      <c r="H17" s="512" t="str">
        <f>Fuentes!$B$8</f>
        <v>Fuente 1</v>
      </c>
      <c r="I17" s="513"/>
      <c r="J17" s="512" t="str">
        <f>+Fuentes!$B$9</f>
        <v>Fuente 2</v>
      </c>
      <c r="K17" s="513"/>
      <c r="L17" s="512" t="str">
        <f>+Fuentes!$B$10</f>
        <v>Fuente 3</v>
      </c>
      <c r="M17" s="513"/>
      <c r="N17" s="512" t="str">
        <f>+Fuentes!$B$11</f>
        <v>Fuente 4</v>
      </c>
      <c r="O17" s="513"/>
      <c r="P17" s="512" t="str">
        <f>+Fuentes!$B$12</f>
        <v>Fuente 5</v>
      </c>
      <c r="Q17" s="513"/>
      <c r="R17" s="512" t="str">
        <f>+Fuentes!$B$13</f>
        <v>Fuente 6</v>
      </c>
      <c r="S17" s="513"/>
      <c r="T17" s="512" t="str">
        <f>+Fuentes!$B$14</f>
        <v>Fuente 7</v>
      </c>
      <c r="U17" s="513"/>
    </row>
    <row r="18" spans="2:21" s="33" customFormat="1" ht="15" thickBot="1" x14ac:dyDescent="0.3">
      <c r="B18" s="518"/>
      <c r="C18" s="520"/>
      <c r="D18" s="522"/>
      <c r="E18" s="522"/>
      <c r="F18" s="524"/>
      <c r="G18" s="511"/>
      <c r="H18" s="257" t="s">
        <v>26</v>
      </c>
      <c r="I18" s="258" t="s">
        <v>25</v>
      </c>
      <c r="J18" s="257" t="s">
        <v>26</v>
      </c>
      <c r="K18" s="258" t="s">
        <v>25</v>
      </c>
      <c r="L18" s="257" t="s">
        <v>26</v>
      </c>
      <c r="M18" s="258" t="s">
        <v>25</v>
      </c>
      <c r="N18" s="257" t="s">
        <v>26</v>
      </c>
      <c r="O18" s="258" t="s">
        <v>25</v>
      </c>
      <c r="P18" s="257" t="s">
        <v>26</v>
      </c>
      <c r="Q18" s="258" t="s">
        <v>25</v>
      </c>
      <c r="R18" s="257" t="s">
        <v>26</v>
      </c>
      <c r="S18" s="258" t="s">
        <v>25</v>
      </c>
      <c r="T18" s="257" t="s">
        <v>26</v>
      </c>
      <c r="U18" s="258" t="s">
        <v>25</v>
      </c>
    </row>
    <row r="19" spans="2:21" ht="15" thickTop="1" x14ac:dyDescent="0.35">
      <c r="B19" s="131"/>
      <c r="C19" s="126"/>
      <c r="D19" s="127"/>
      <c r="E19" s="128"/>
      <c r="F19" s="52">
        <f>D19*E19</f>
        <v>0</v>
      </c>
      <c r="G19" s="51"/>
      <c r="H19" s="53"/>
      <c r="I19" s="54"/>
      <c r="J19" s="53"/>
      <c r="K19" s="54"/>
      <c r="L19" s="53"/>
      <c r="M19" s="54"/>
      <c r="N19" s="53"/>
      <c r="O19" s="54"/>
      <c r="P19" s="53"/>
      <c r="Q19" s="54"/>
      <c r="R19" s="53"/>
      <c r="S19" s="54"/>
      <c r="T19" s="53"/>
      <c r="U19" s="54"/>
    </row>
    <row r="20" spans="2:21" x14ac:dyDescent="0.35">
      <c r="B20" s="465"/>
      <c r="C20" s="126"/>
      <c r="D20" s="127"/>
      <c r="E20" s="128"/>
      <c r="F20" s="52">
        <f t="shared" ref="F20:F31" si="3">D20*E20</f>
        <v>0</v>
      </c>
      <c r="G20" s="51"/>
      <c r="H20" s="53"/>
      <c r="I20" s="54"/>
      <c r="J20" s="53"/>
      <c r="K20" s="54"/>
      <c r="L20" s="53"/>
      <c r="M20" s="54"/>
      <c r="N20" s="53"/>
      <c r="O20" s="54"/>
      <c r="P20" s="53"/>
      <c r="Q20" s="54"/>
      <c r="R20" s="53"/>
      <c r="S20" s="54"/>
      <c r="T20" s="53"/>
      <c r="U20" s="54"/>
    </row>
    <row r="21" spans="2:21" x14ac:dyDescent="0.35">
      <c r="B21" s="129"/>
      <c r="C21" s="126"/>
      <c r="D21" s="127"/>
      <c r="E21" s="128"/>
      <c r="F21" s="52">
        <f t="shared" si="3"/>
        <v>0</v>
      </c>
      <c r="G21" s="51"/>
      <c r="H21" s="53"/>
      <c r="I21" s="54"/>
      <c r="J21" s="53"/>
      <c r="K21" s="54"/>
      <c r="L21" s="53"/>
      <c r="M21" s="54"/>
      <c r="N21" s="53"/>
      <c r="O21" s="54"/>
      <c r="P21" s="53"/>
      <c r="Q21" s="54"/>
      <c r="R21" s="53"/>
      <c r="S21" s="54"/>
      <c r="T21" s="53"/>
      <c r="U21" s="54"/>
    </row>
    <row r="22" spans="2:21" x14ac:dyDescent="0.35">
      <c r="B22" s="129"/>
      <c r="C22" s="126"/>
      <c r="D22" s="127"/>
      <c r="E22" s="130"/>
      <c r="F22" s="52">
        <f t="shared" si="3"/>
        <v>0</v>
      </c>
      <c r="G22" s="51">
        <f>+F22</f>
        <v>0</v>
      </c>
      <c r="H22" s="53"/>
      <c r="I22" s="54"/>
      <c r="J22" s="53"/>
      <c r="K22" s="54"/>
      <c r="L22" s="53"/>
      <c r="M22" s="54"/>
      <c r="N22" s="53"/>
      <c r="O22" s="54"/>
      <c r="P22" s="53"/>
      <c r="Q22" s="54"/>
      <c r="R22" s="53"/>
      <c r="S22" s="54"/>
      <c r="T22" s="53"/>
      <c r="U22" s="54"/>
    </row>
    <row r="23" spans="2:21" x14ac:dyDescent="0.35">
      <c r="B23" s="129"/>
      <c r="C23" s="126"/>
      <c r="D23" s="127"/>
      <c r="E23" s="128"/>
      <c r="F23" s="52">
        <f t="shared" si="3"/>
        <v>0</v>
      </c>
      <c r="G23" s="51">
        <f>+F23</f>
        <v>0</v>
      </c>
      <c r="H23" s="53"/>
      <c r="I23" s="54"/>
      <c r="J23" s="53"/>
      <c r="K23" s="54"/>
      <c r="L23" s="53"/>
      <c r="M23" s="54"/>
      <c r="N23" s="53"/>
      <c r="O23" s="54"/>
      <c r="P23" s="53"/>
      <c r="Q23" s="54"/>
      <c r="R23" s="53"/>
      <c r="S23" s="54"/>
      <c r="T23" s="53"/>
      <c r="U23" s="54"/>
    </row>
    <row r="24" spans="2:21" x14ac:dyDescent="0.35">
      <c r="B24" s="129"/>
      <c r="C24" s="126"/>
      <c r="D24" s="127"/>
      <c r="E24" s="128"/>
      <c r="F24" s="52">
        <f t="shared" si="3"/>
        <v>0</v>
      </c>
      <c r="G24" s="51"/>
      <c r="H24" s="53"/>
      <c r="I24" s="54"/>
      <c r="J24" s="53"/>
      <c r="K24" s="54"/>
      <c r="L24" s="53">
        <f>+F24</f>
        <v>0</v>
      </c>
      <c r="M24" s="54"/>
      <c r="N24" s="53"/>
      <c r="O24" s="54"/>
      <c r="P24" s="53"/>
      <c r="Q24" s="54"/>
      <c r="R24" s="53"/>
      <c r="S24" s="54"/>
      <c r="T24" s="53"/>
      <c r="U24" s="54"/>
    </row>
    <row r="25" spans="2:21" x14ac:dyDescent="0.35">
      <c r="B25" s="129"/>
      <c r="C25" s="126"/>
      <c r="D25" s="127"/>
      <c r="E25" s="128"/>
      <c r="F25" s="52">
        <f t="shared" si="3"/>
        <v>0</v>
      </c>
      <c r="G25" s="51"/>
      <c r="H25" s="53"/>
      <c r="I25" s="54"/>
      <c r="J25" s="53"/>
      <c r="K25" s="54"/>
      <c r="L25" s="53">
        <f>+F25</f>
        <v>0</v>
      </c>
      <c r="M25" s="54"/>
      <c r="N25" s="53"/>
      <c r="O25" s="54"/>
      <c r="P25" s="53"/>
      <c r="Q25" s="54"/>
      <c r="R25" s="53"/>
      <c r="S25" s="54"/>
      <c r="T25" s="53"/>
      <c r="U25" s="54"/>
    </row>
    <row r="26" spans="2:21" x14ac:dyDescent="0.35">
      <c r="B26" s="129"/>
      <c r="C26" s="126"/>
      <c r="D26" s="127"/>
      <c r="E26" s="128"/>
      <c r="F26" s="52">
        <f t="shared" si="3"/>
        <v>0</v>
      </c>
      <c r="G26" s="51"/>
      <c r="H26" s="53"/>
      <c r="I26" s="54"/>
      <c r="J26" s="53"/>
      <c r="K26" s="54"/>
      <c r="L26" s="53">
        <f>+F26</f>
        <v>0</v>
      </c>
      <c r="M26" s="54"/>
      <c r="N26" s="53"/>
      <c r="O26" s="54"/>
      <c r="P26" s="53"/>
      <c r="Q26" s="54"/>
      <c r="R26" s="53"/>
      <c r="S26" s="54"/>
      <c r="T26" s="53"/>
      <c r="U26" s="54"/>
    </row>
    <row r="27" spans="2:21" x14ac:dyDescent="0.35">
      <c r="B27" s="428"/>
      <c r="C27" s="435"/>
      <c r="D27" s="429"/>
      <c r="E27" s="430"/>
      <c r="F27" s="431">
        <f t="shared" si="3"/>
        <v>0</v>
      </c>
      <c r="G27" s="432"/>
      <c r="H27" s="433"/>
      <c r="I27" s="434"/>
      <c r="J27" s="433"/>
      <c r="K27" s="434"/>
      <c r="L27" s="433">
        <f>+F27</f>
        <v>0</v>
      </c>
      <c r="M27" s="434"/>
      <c r="N27" s="433"/>
      <c r="O27" s="434"/>
      <c r="P27" s="433"/>
      <c r="Q27" s="434"/>
      <c r="R27" s="433"/>
      <c r="S27" s="434"/>
      <c r="T27" s="433"/>
      <c r="U27" s="434"/>
    </row>
    <row r="28" spans="2:21" s="448" customFormat="1" x14ac:dyDescent="0.35">
      <c r="B28" s="436"/>
      <c r="C28" s="437"/>
      <c r="D28" s="438"/>
      <c r="E28" s="439"/>
      <c r="F28" s="449">
        <f t="shared" si="3"/>
        <v>0</v>
      </c>
      <c r="G28" s="450">
        <f>+F28</f>
        <v>0</v>
      </c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451"/>
      <c r="U28" s="451"/>
    </row>
    <row r="29" spans="2:21" s="448" customFormat="1" x14ac:dyDescent="0.35">
      <c r="B29" s="436"/>
      <c r="C29" s="437"/>
      <c r="D29" s="438"/>
      <c r="E29" s="439"/>
      <c r="F29" s="449">
        <f t="shared" si="3"/>
        <v>0</v>
      </c>
      <c r="G29" s="450"/>
      <c r="H29" s="451"/>
      <c r="I29" s="451"/>
      <c r="J29" s="451"/>
      <c r="K29" s="451">
        <f>+F29</f>
        <v>0</v>
      </c>
      <c r="L29" s="451"/>
      <c r="M29" s="451"/>
      <c r="N29" s="451"/>
      <c r="O29" s="451"/>
      <c r="P29" s="451"/>
      <c r="Q29" s="451"/>
      <c r="R29" s="451"/>
      <c r="S29" s="451"/>
      <c r="T29" s="451"/>
      <c r="U29" s="451"/>
    </row>
    <row r="30" spans="2:21" s="448" customFormat="1" x14ac:dyDescent="0.35">
      <c r="B30" s="436"/>
      <c r="C30" s="437"/>
      <c r="D30" s="438"/>
      <c r="E30" s="439"/>
      <c r="F30" s="449">
        <f t="shared" si="3"/>
        <v>0</v>
      </c>
      <c r="G30" s="450">
        <f>+F30</f>
        <v>0</v>
      </c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</row>
    <row r="31" spans="2:21" ht="15" thickBot="1" x14ac:dyDescent="0.4">
      <c r="B31" s="440"/>
      <c r="C31" s="441"/>
      <c r="D31" s="442"/>
      <c r="E31" s="443"/>
      <c r="F31" s="444">
        <f t="shared" si="3"/>
        <v>0</v>
      </c>
      <c r="G31" s="445"/>
      <c r="H31" s="446"/>
      <c r="I31" s="447"/>
      <c r="J31" s="446"/>
      <c r="K31" s="447"/>
      <c r="L31" s="446"/>
      <c r="M31" s="447"/>
      <c r="N31" s="446"/>
      <c r="O31" s="447"/>
      <c r="P31" s="446"/>
      <c r="Q31" s="447"/>
      <c r="R31" s="446"/>
      <c r="S31" s="447"/>
      <c r="T31" s="446"/>
      <c r="U31" s="447"/>
    </row>
    <row r="32" spans="2:21" ht="15.5" thickTop="1" thickBot="1" x14ac:dyDescent="0.4">
      <c r="B32" s="514" t="s">
        <v>73</v>
      </c>
      <c r="C32" s="514"/>
      <c r="D32" s="514"/>
      <c r="E32" s="514"/>
      <c r="F32" s="259">
        <f t="shared" ref="F32:U32" si="4">SUM(F19:F31)</f>
        <v>0</v>
      </c>
      <c r="G32" s="260">
        <f t="shared" si="4"/>
        <v>0</v>
      </c>
      <c r="H32" s="261">
        <f t="shared" si="4"/>
        <v>0</v>
      </c>
      <c r="I32" s="262">
        <f t="shared" si="4"/>
        <v>0</v>
      </c>
      <c r="J32" s="261">
        <f t="shared" si="4"/>
        <v>0</v>
      </c>
      <c r="K32" s="262">
        <f t="shared" si="4"/>
        <v>0</v>
      </c>
      <c r="L32" s="261">
        <f t="shared" si="4"/>
        <v>0</v>
      </c>
      <c r="M32" s="262">
        <f t="shared" si="4"/>
        <v>0</v>
      </c>
      <c r="N32" s="261">
        <f t="shared" si="4"/>
        <v>0</v>
      </c>
      <c r="O32" s="262">
        <f t="shared" si="4"/>
        <v>0</v>
      </c>
      <c r="P32" s="261">
        <f t="shared" si="4"/>
        <v>0</v>
      </c>
      <c r="Q32" s="262">
        <f t="shared" si="4"/>
        <v>0</v>
      </c>
      <c r="R32" s="261">
        <f t="shared" si="4"/>
        <v>0</v>
      </c>
      <c r="S32" s="262">
        <f t="shared" si="4"/>
        <v>0</v>
      </c>
      <c r="T32" s="261">
        <f t="shared" si="4"/>
        <v>0</v>
      </c>
      <c r="U32" s="262">
        <f t="shared" si="4"/>
        <v>0</v>
      </c>
    </row>
    <row r="34" spans="2:21" s="33" customFormat="1" ht="15.75" customHeight="1" thickBot="1" x14ac:dyDescent="0.3">
      <c r="B34" s="278" t="s">
        <v>86</v>
      </c>
      <c r="C34" s="516"/>
      <c r="D34" s="516"/>
      <c r="E34" s="516"/>
      <c r="F34" s="51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spans="2:21" s="32" customFormat="1" ht="14" x14ac:dyDescent="0.25">
      <c r="B35" s="517" t="s">
        <v>69</v>
      </c>
      <c r="C35" s="519" t="s">
        <v>32</v>
      </c>
      <c r="D35" s="521" t="s">
        <v>10</v>
      </c>
      <c r="E35" s="521" t="s">
        <v>8</v>
      </c>
      <c r="F35" s="523" t="s">
        <v>4</v>
      </c>
      <c r="G35" s="510" t="str">
        <f>+Fuentes!$D$5</f>
        <v>PPS-SGP/FMAM</v>
      </c>
      <c r="H35" s="512" t="str">
        <f>Fuentes!$B$8</f>
        <v>Fuente 1</v>
      </c>
      <c r="I35" s="513"/>
      <c r="J35" s="512" t="str">
        <f>+Fuentes!$B$9</f>
        <v>Fuente 2</v>
      </c>
      <c r="K35" s="513"/>
      <c r="L35" s="512" t="str">
        <f>+Fuentes!$B$10</f>
        <v>Fuente 3</v>
      </c>
      <c r="M35" s="513"/>
      <c r="N35" s="512" t="str">
        <f>+Fuentes!$B$11</f>
        <v>Fuente 4</v>
      </c>
      <c r="O35" s="513"/>
      <c r="P35" s="512" t="str">
        <f>+Fuentes!$B$12</f>
        <v>Fuente 5</v>
      </c>
      <c r="Q35" s="513"/>
      <c r="R35" s="512" t="str">
        <f>+Fuentes!$B$13</f>
        <v>Fuente 6</v>
      </c>
      <c r="S35" s="513"/>
      <c r="T35" s="512" t="str">
        <f>+Fuentes!$B$14</f>
        <v>Fuente 7</v>
      </c>
      <c r="U35" s="513"/>
    </row>
    <row r="36" spans="2:21" s="33" customFormat="1" ht="15" thickBot="1" x14ac:dyDescent="0.3">
      <c r="B36" s="518"/>
      <c r="C36" s="520"/>
      <c r="D36" s="522"/>
      <c r="E36" s="522"/>
      <c r="F36" s="524"/>
      <c r="G36" s="511"/>
      <c r="H36" s="257" t="s">
        <v>26</v>
      </c>
      <c r="I36" s="258" t="s">
        <v>25</v>
      </c>
      <c r="J36" s="257" t="s">
        <v>26</v>
      </c>
      <c r="K36" s="258" t="s">
        <v>25</v>
      </c>
      <c r="L36" s="257" t="s">
        <v>26</v>
      </c>
      <c r="M36" s="258" t="s">
        <v>25</v>
      </c>
      <c r="N36" s="257" t="s">
        <v>26</v>
      </c>
      <c r="O36" s="258" t="s">
        <v>25</v>
      </c>
      <c r="P36" s="257" t="s">
        <v>26</v>
      </c>
      <c r="Q36" s="258" t="s">
        <v>25</v>
      </c>
      <c r="R36" s="257" t="s">
        <v>26</v>
      </c>
      <c r="S36" s="258" t="s">
        <v>25</v>
      </c>
      <c r="T36" s="257" t="s">
        <v>26</v>
      </c>
      <c r="U36" s="258" t="s">
        <v>25</v>
      </c>
    </row>
    <row r="37" spans="2:21" ht="15" thickTop="1" x14ac:dyDescent="0.35">
      <c r="B37" s="131"/>
      <c r="C37" s="126"/>
      <c r="D37" s="127"/>
      <c r="E37" s="128"/>
      <c r="F37" s="52">
        <f>D37*E37</f>
        <v>0</v>
      </c>
      <c r="G37" s="51"/>
      <c r="H37" s="53"/>
      <c r="I37" s="54"/>
      <c r="J37" s="53"/>
      <c r="K37" s="54"/>
      <c r="L37" s="53"/>
      <c r="M37" s="54"/>
      <c r="N37" s="53"/>
      <c r="O37" s="54"/>
      <c r="P37" s="53"/>
      <c r="Q37" s="54"/>
      <c r="R37" s="53"/>
      <c r="S37" s="54"/>
      <c r="T37" s="53"/>
      <c r="U37" s="54"/>
    </row>
    <row r="38" spans="2:21" x14ac:dyDescent="0.35">
      <c r="B38" s="129"/>
      <c r="C38" s="126"/>
      <c r="D38" s="127"/>
      <c r="E38" s="128"/>
      <c r="F38" s="52">
        <f t="shared" ref="F38:F46" si="5">D38*E38</f>
        <v>0</v>
      </c>
      <c r="G38" s="51"/>
      <c r="H38" s="53"/>
      <c r="I38" s="54"/>
      <c r="J38" s="53"/>
      <c r="K38" s="54"/>
      <c r="L38" s="53"/>
      <c r="M38" s="54"/>
      <c r="N38" s="53"/>
      <c r="O38" s="54"/>
      <c r="P38" s="53"/>
      <c r="Q38" s="54"/>
      <c r="R38" s="53"/>
      <c r="S38" s="54"/>
      <c r="T38" s="53"/>
      <c r="U38" s="54"/>
    </row>
    <row r="39" spans="2:21" x14ac:dyDescent="0.35">
      <c r="B39" s="129"/>
      <c r="C39" s="126"/>
      <c r="D39" s="127"/>
      <c r="E39" s="128"/>
      <c r="F39" s="52">
        <f t="shared" si="5"/>
        <v>0</v>
      </c>
      <c r="G39" s="51"/>
      <c r="H39" s="53"/>
      <c r="I39" s="54"/>
      <c r="J39" s="53"/>
      <c r="K39" s="54"/>
      <c r="L39" s="53"/>
      <c r="M39" s="54"/>
      <c r="N39" s="53"/>
      <c r="O39" s="54"/>
      <c r="P39" s="53"/>
      <c r="Q39" s="54"/>
      <c r="R39" s="53"/>
      <c r="S39" s="54"/>
      <c r="T39" s="53"/>
      <c r="U39" s="54"/>
    </row>
    <row r="40" spans="2:21" x14ac:dyDescent="0.35">
      <c r="B40" s="129"/>
      <c r="C40" s="126"/>
      <c r="D40" s="127"/>
      <c r="E40" s="130"/>
      <c r="F40" s="52">
        <f t="shared" si="5"/>
        <v>0</v>
      </c>
      <c r="G40" s="51"/>
      <c r="H40" s="53"/>
      <c r="I40" s="54"/>
      <c r="J40" s="53"/>
      <c r="K40" s="54"/>
      <c r="L40" s="53"/>
      <c r="M40" s="54"/>
      <c r="N40" s="53"/>
      <c r="O40" s="54"/>
      <c r="P40" s="53"/>
      <c r="Q40" s="54"/>
      <c r="R40" s="53"/>
      <c r="S40" s="54"/>
      <c r="T40" s="53"/>
      <c r="U40" s="54"/>
    </row>
    <row r="41" spans="2:21" x14ac:dyDescent="0.35">
      <c r="B41" s="129"/>
      <c r="C41" s="126"/>
      <c r="D41" s="127"/>
      <c r="E41" s="128"/>
      <c r="F41" s="52">
        <f t="shared" si="5"/>
        <v>0</v>
      </c>
      <c r="G41" s="51"/>
      <c r="H41" s="53"/>
      <c r="I41" s="54"/>
      <c r="J41" s="53"/>
      <c r="K41" s="54"/>
      <c r="L41" s="53"/>
      <c r="M41" s="54"/>
      <c r="N41" s="53"/>
      <c r="O41" s="54"/>
      <c r="P41" s="53"/>
      <c r="Q41" s="54"/>
      <c r="R41" s="53"/>
      <c r="S41" s="54"/>
      <c r="T41" s="53"/>
      <c r="U41" s="54"/>
    </row>
    <row r="42" spans="2:21" x14ac:dyDescent="0.35">
      <c r="B42" s="129"/>
      <c r="C42" s="126"/>
      <c r="D42" s="127"/>
      <c r="E42" s="128"/>
      <c r="F42" s="52">
        <f t="shared" si="5"/>
        <v>0</v>
      </c>
      <c r="G42" s="51"/>
      <c r="H42" s="53"/>
      <c r="I42" s="54"/>
      <c r="J42" s="53"/>
      <c r="K42" s="54"/>
      <c r="L42" s="53"/>
      <c r="M42" s="54"/>
      <c r="N42" s="53"/>
      <c r="O42" s="54"/>
      <c r="P42" s="53"/>
      <c r="Q42" s="54"/>
      <c r="R42" s="53"/>
      <c r="S42" s="54"/>
      <c r="T42" s="53"/>
      <c r="U42" s="54"/>
    </row>
    <row r="43" spans="2:21" x14ac:dyDescent="0.35">
      <c r="B43" s="129"/>
      <c r="C43" s="126"/>
      <c r="D43" s="127"/>
      <c r="E43" s="128"/>
      <c r="F43" s="52">
        <f t="shared" si="5"/>
        <v>0</v>
      </c>
      <c r="G43" s="51"/>
      <c r="H43" s="53"/>
      <c r="I43" s="54"/>
      <c r="J43" s="53"/>
      <c r="K43" s="54"/>
      <c r="L43" s="53"/>
      <c r="M43" s="54"/>
      <c r="N43" s="53"/>
      <c r="O43" s="54"/>
      <c r="P43" s="53"/>
      <c r="Q43" s="54"/>
      <c r="R43" s="53"/>
      <c r="S43" s="54"/>
      <c r="T43" s="53"/>
      <c r="U43" s="54"/>
    </row>
    <row r="44" spans="2:21" x14ac:dyDescent="0.35">
      <c r="B44" s="129"/>
      <c r="C44" s="126"/>
      <c r="D44" s="127"/>
      <c r="E44" s="128"/>
      <c r="F44" s="52">
        <f t="shared" si="5"/>
        <v>0</v>
      </c>
      <c r="G44" s="51"/>
      <c r="H44" s="53"/>
      <c r="I44" s="54"/>
      <c r="J44" s="53"/>
      <c r="K44" s="54"/>
      <c r="L44" s="53"/>
      <c r="M44" s="54"/>
      <c r="N44" s="53"/>
      <c r="O44" s="54"/>
      <c r="P44" s="53"/>
      <c r="Q44" s="54"/>
      <c r="R44" s="53"/>
      <c r="S44" s="54"/>
      <c r="T44" s="53"/>
      <c r="U44" s="54"/>
    </row>
    <row r="45" spans="2:21" x14ac:dyDescent="0.35">
      <c r="B45" s="129"/>
      <c r="C45" s="126"/>
      <c r="D45" s="127"/>
      <c r="E45" s="128"/>
      <c r="F45" s="52">
        <f t="shared" si="5"/>
        <v>0</v>
      </c>
      <c r="G45" s="51"/>
      <c r="H45" s="53"/>
      <c r="I45" s="54"/>
      <c r="J45" s="53"/>
      <c r="K45" s="54"/>
      <c r="L45" s="53"/>
      <c r="M45" s="54"/>
      <c r="N45" s="53"/>
      <c r="O45" s="54"/>
      <c r="P45" s="53"/>
      <c r="Q45" s="54"/>
      <c r="R45" s="53"/>
      <c r="S45" s="54"/>
      <c r="T45" s="53"/>
      <c r="U45" s="54"/>
    </row>
    <row r="46" spans="2:21" ht="15" thickBot="1" x14ac:dyDescent="0.4">
      <c r="B46" s="263"/>
      <c r="C46" s="264"/>
      <c r="D46" s="265"/>
      <c r="E46" s="266"/>
      <c r="F46" s="267">
        <f t="shared" si="5"/>
        <v>0</v>
      </c>
      <c r="G46" s="268"/>
      <c r="H46" s="269"/>
      <c r="I46" s="270"/>
      <c r="J46" s="269"/>
      <c r="K46" s="270"/>
      <c r="L46" s="269"/>
      <c r="M46" s="270"/>
      <c r="N46" s="269"/>
      <c r="O46" s="270"/>
      <c r="P46" s="269"/>
      <c r="Q46" s="270"/>
      <c r="R46" s="269"/>
      <c r="S46" s="270"/>
      <c r="T46" s="269"/>
      <c r="U46" s="270"/>
    </row>
    <row r="47" spans="2:21" s="154" customFormat="1" ht="15.5" thickTop="1" thickBot="1" x14ac:dyDescent="0.4">
      <c r="B47" s="515" t="s">
        <v>74</v>
      </c>
      <c r="C47" s="515"/>
      <c r="D47" s="515"/>
      <c r="E47" s="515"/>
      <c r="F47" s="259">
        <f t="shared" ref="F47:U47" si="6">SUM(F37:F46)</f>
        <v>0</v>
      </c>
      <c r="G47" s="260">
        <f t="shared" si="6"/>
        <v>0</v>
      </c>
      <c r="H47" s="261">
        <f t="shared" si="6"/>
        <v>0</v>
      </c>
      <c r="I47" s="262">
        <f t="shared" si="6"/>
        <v>0</v>
      </c>
      <c r="J47" s="261">
        <f t="shared" si="6"/>
        <v>0</v>
      </c>
      <c r="K47" s="262">
        <f t="shared" si="6"/>
        <v>0</v>
      </c>
      <c r="L47" s="261">
        <f t="shared" si="6"/>
        <v>0</v>
      </c>
      <c r="M47" s="262">
        <f t="shared" si="6"/>
        <v>0</v>
      </c>
      <c r="N47" s="261">
        <f t="shared" si="6"/>
        <v>0</v>
      </c>
      <c r="O47" s="262">
        <f t="shared" si="6"/>
        <v>0</v>
      </c>
      <c r="P47" s="261">
        <f t="shared" si="6"/>
        <v>0</v>
      </c>
      <c r="Q47" s="262">
        <f t="shared" si="6"/>
        <v>0</v>
      </c>
      <c r="R47" s="261">
        <f t="shared" si="6"/>
        <v>0</v>
      </c>
      <c r="S47" s="262">
        <f t="shared" si="6"/>
        <v>0</v>
      </c>
      <c r="T47" s="261">
        <f t="shared" si="6"/>
        <v>0</v>
      </c>
      <c r="U47" s="262">
        <f t="shared" si="6"/>
        <v>0</v>
      </c>
    </row>
    <row r="49" spans="2:21" s="33" customFormat="1" ht="15.75" customHeight="1" thickBot="1" x14ac:dyDescent="0.3">
      <c r="B49" s="278" t="s">
        <v>87</v>
      </c>
      <c r="C49" s="516" t="s">
        <v>114</v>
      </c>
      <c r="D49" s="516"/>
      <c r="E49" s="516"/>
      <c r="F49" s="516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2:21" s="32" customFormat="1" ht="14" x14ac:dyDescent="0.25">
      <c r="B50" s="517" t="s">
        <v>69</v>
      </c>
      <c r="C50" s="519" t="s">
        <v>32</v>
      </c>
      <c r="D50" s="521" t="s">
        <v>10</v>
      </c>
      <c r="E50" s="521" t="s">
        <v>8</v>
      </c>
      <c r="F50" s="523" t="s">
        <v>4</v>
      </c>
      <c r="G50" s="510" t="str">
        <f>+Fuentes!$D$5</f>
        <v>PPS-SGP/FMAM</v>
      </c>
      <c r="H50" s="512" t="str">
        <f>Fuentes!$B$8</f>
        <v>Fuente 1</v>
      </c>
      <c r="I50" s="513"/>
      <c r="J50" s="512" t="str">
        <f>+Fuentes!$B$9</f>
        <v>Fuente 2</v>
      </c>
      <c r="K50" s="513"/>
      <c r="L50" s="512" t="str">
        <f>+Fuentes!$B$10</f>
        <v>Fuente 3</v>
      </c>
      <c r="M50" s="513"/>
      <c r="N50" s="512" t="str">
        <f>+Fuentes!$B$11</f>
        <v>Fuente 4</v>
      </c>
      <c r="O50" s="513"/>
      <c r="P50" s="512" t="str">
        <f>+Fuentes!$B$12</f>
        <v>Fuente 5</v>
      </c>
      <c r="Q50" s="513"/>
      <c r="R50" s="512" t="str">
        <f>+Fuentes!$B$13</f>
        <v>Fuente 6</v>
      </c>
      <c r="S50" s="513"/>
      <c r="T50" s="512" t="str">
        <f>+Fuentes!$B$14</f>
        <v>Fuente 7</v>
      </c>
      <c r="U50" s="513"/>
    </row>
    <row r="51" spans="2:21" s="33" customFormat="1" ht="15" thickBot="1" x14ac:dyDescent="0.3">
      <c r="B51" s="518"/>
      <c r="C51" s="520"/>
      <c r="D51" s="522"/>
      <c r="E51" s="522"/>
      <c r="F51" s="524"/>
      <c r="G51" s="511"/>
      <c r="H51" s="257" t="s">
        <v>26</v>
      </c>
      <c r="I51" s="258" t="s">
        <v>25</v>
      </c>
      <c r="J51" s="257" t="s">
        <v>26</v>
      </c>
      <c r="K51" s="258" t="s">
        <v>25</v>
      </c>
      <c r="L51" s="257" t="s">
        <v>26</v>
      </c>
      <c r="M51" s="258" t="s">
        <v>25</v>
      </c>
      <c r="N51" s="257" t="s">
        <v>26</v>
      </c>
      <c r="O51" s="258" t="s">
        <v>25</v>
      </c>
      <c r="P51" s="257" t="s">
        <v>26</v>
      </c>
      <c r="Q51" s="258" t="s">
        <v>25</v>
      </c>
      <c r="R51" s="257" t="s">
        <v>26</v>
      </c>
      <c r="S51" s="258" t="s">
        <v>25</v>
      </c>
      <c r="T51" s="257" t="s">
        <v>26</v>
      </c>
      <c r="U51" s="258" t="s">
        <v>25</v>
      </c>
    </row>
    <row r="52" spans="2:21" ht="15" thickTop="1" x14ac:dyDescent="0.35">
      <c r="B52" s="131"/>
      <c r="C52" s="126"/>
      <c r="D52" s="127"/>
      <c r="E52" s="128"/>
      <c r="F52" s="52">
        <f>D52*E52</f>
        <v>0</v>
      </c>
      <c r="G52" s="51"/>
      <c r="H52" s="53"/>
      <c r="I52" s="54"/>
      <c r="J52" s="53"/>
      <c r="K52" s="54"/>
      <c r="L52" s="53"/>
      <c r="M52" s="54"/>
      <c r="N52" s="53"/>
      <c r="O52" s="54"/>
      <c r="P52" s="53"/>
      <c r="Q52" s="54"/>
      <c r="R52" s="53"/>
      <c r="S52" s="54"/>
      <c r="T52" s="53"/>
      <c r="U52" s="54"/>
    </row>
    <row r="53" spans="2:21" x14ac:dyDescent="0.35">
      <c r="B53" s="129"/>
      <c r="C53" s="126"/>
      <c r="D53" s="127"/>
      <c r="E53" s="128"/>
      <c r="F53" s="52">
        <f t="shared" ref="F53:F61" si="7">D53*E53</f>
        <v>0</v>
      </c>
      <c r="G53" s="51"/>
      <c r="H53" s="53"/>
      <c r="I53" s="54"/>
      <c r="J53" s="53"/>
      <c r="K53" s="54"/>
      <c r="L53" s="53"/>
      <c r="M53" s="54"/>
      <c r="N53" s="53"/>
      <c r="O53" s="54"/>
      <c r="P53" s="53"/>
      <c r="Q53" s="54"/>
      <c r="R53" s="53"/>
      <c r="S53" s="54"/>
      <c r="T53" s="53"/>
      <c r="U53" s="54"/>
    </row>
    <row r="54" spans="2:21" x14ac:dyDescent="0.35">
      <c r="B54" s="129"/>
      <c r="C54" s="126"/>
      <c r="D54" s="127"/>
      <c r="E54" s="128"/>
      <c r="F54" s="52">
        <f t="shared" si="7"/>
        <v>0</v>
      </c>
      <c r="G54" s="51"/>
      <c r="H54" s="53"/>
      <c r="I54" s="54"/>
      <c r="J54" s="53"/>
      <c r="K54" s="54"/>
      <c r="L54" s="53"/>
      <c r="M54" s="54"/>
      <c r="N54" s="53"/>
      <c r="O54" s="54"/>
      <c r="P54" s="53"/>
      <c r="Q54" s="54"/>
      <c r="R54" s="53"/>
      <c r="S54" s="54"/>
      <c r="T54" s="53"/>
      <c r="U54" s="54"/>
    </row>
    <row r="55" spans="2:21" x14ac:dyDescent="0.35">
      <c r="B55" s="129"/>
      <c r="C55" s="126"/>
      <c r="D55" s="127"/>
      <c r="E55" s="130"/>
      <c r="F55" s="52">
        <f t="shared" si="7"/>
        <v>0</v>
      </c>
      <c r="G55" s="51"/>
      <c r="H55" s="53"/>
      <c r="I55" s="54"/>
      <c r="J55" s="53"/>
      <c r="K55" s="54"/>
      <c r="L55" s="53"/>
      <c r="M55" s="54"/>
      <c r="N55" s="53"/>
      <c r="O55" s="54"/>
      <c r="P55" s="53"/>
      <c r="Q55" s="54"/>
      <c r="R55" s="53"/>
      <c r="S55" s="54"/>
      <c r="T55" s="53"/>
      <c r="U55" s="54"/>
    </row>
    <row r="56" spans="2:21" x14ac:dyDescent="0.35">
      <c r="B56" s="129"/>
      <c r="C56" s="126"/>
      <c r="D56" s="127"/>
      <c r="E56" s="128"/>
      <c r="F56" s="52">
        <f t="shared" si="7"/>
        <v>0</v>
      </c>
      <c r="G56" s="51"/>
      <c r="H56" s="53"/>
      <c r="I56" s="54"/>
      <c r="J56" s="53"/>
      <c r="K56" s="54"/>
      <c r="L56" s="53"/>
      <c r="M56" s="54"/>
      <c r="N56" s="53"/>
      <c r="O56" s="54"/>
      <c r="P56" s="53"/>
      <c r="Q56" s="54"/>
      <c r="R56" s="53"/>
      <c r="S56" s="54"/>
      <c r="T56" s="53"/>
      <c r="U56" s="54"/>
    </row>
    <row r="57" spans="2:21" x14ac:dyDescent="0.35">
      <c r="B57" s="129"/>
      <c r="C57" s="126"/>
      <c r="D57" s="127"/>
      <c r="E57" s="128"/>
      <c r="F57" s="52">
        <f t="shared" si="7"/>
        <v>0</v>
      </c>
      <c r="G57" s="51"/>
      <c r="H57" s="53"/>
      <c r="I57" s="54"/>
      <c r="J57" s="53"/>
      <c r="K57" s="54"/>
      <c r="L57" s="53"/>
      <c r="M57" s="54"/>
      <c r="N57" s="53"/>
      <c r="O57" s="54"/>
      <c r="P57" s="53"/>
      <c r="Q57" s="54"/>
      <c r="R57" s="53"/>
      <c r="S57" s="54"/>
      <c r="T57" s="53"/>
      <c r="U57" s="54"/>
    </row>
    <row r="58" spans="2:21" x14ac:dyDescent="0.35">
      <c r="B58" s="129"/>
      <c r="C58" s="126"/>
      <c r="D58" s="127"/>
      <c r="E58" s="128"/>
      <c r="F58" s="52">
        <f t="shared" si="7"/>
        <v>0</v>
      </c>
      <c r="G58" s="51"/>
      <c r="H58" s="53"/>
      <c r="I58" s="54"/>
      <c r="J58" s="53"/>
      <c r="K58" s="54"/>
      <c r="L58" s="53"/>
      <c r="M58" s="54"/>
      <c r="N58" s="53"/>
      <c r="O58" s="54"/>
      <c r="P58" s="53"/>
      <c r="Q58" s="54"/>
      <c r="R58" s="53"/>
      <c r="S58" s="54"/>
      <c r="T58" s="53"/>
      <c r="U58" s="54"/>
    </row>
    <row r="59" spans="2:21" x14ac:dyDescent="0.35">
      <c r="B59" s="129"/>
      <c r="C59" s="126"/>
      <c r="D59" s="127"/>
      <c r="E59" s="128"/>
      <c r="F59" s="52">
        <f t="shared" si="7"/>
        <v>0</v>
      </c>
      <c r="G59" s="51"/>
      <c r="H59" s="53"/>
      <c r="I59" s="54"/>
      <c r="J59" s="53"/>
      <c r="K59" s="54"/>
      <c r="L59" s="53"/>
      <c r="M59" s="54"/>
      <c r="N59" s="53"/>
      <c r="O59" s="54"/>
      <c r="P59" s="53"/>
      <c r="Q59" s="54"/>
      <c r="R59" s="53"/>
      <c r="S59" s="54"/>
      <c r="T59" s="53"/>
      <c r="U59" s="54"/>
    </row>
    <row r="60" spans="2:21" x14ac:dyDescent="0.35">
      <c r="B60" s="129"/>
      <c r="C60" s="126"/>
      <c r="D60" s="127"/>
      <c r="E60" s="128"/>
      <c r="F60" s="52">
        <f t="shared" si="7"/>
        <v>0</v>
      </c>
      <c r="G60" s="51"/>
      <c r="H60" s="53"/>
      <c r="I60" s="54"/>
      <c r="J60" s="53"/>
      <c r="K60" s="54"/>
      <c r="L60" s="53"/>
      <c r="M60" s="54"/>
      <c r="N60" s="53"/>
      <c r="O60" s="54"/>
      <c r="P60" s="53"/>
      <c r="Q60" s="54"/>
      <c r="R60" s="53"/>
      <c r="S60" s="54"/>
      <c r="T60" s="53"/>
      <c r="U60" s="54"/>
    </row>
    <row r="61" spans="2:21" ht="15" thickBot="1" x14ac:dyDescent="0.4">
      <c r="B61" s="263"/>
      <c r="C61" s="264"/>
      <c r="D61" s="265"/>
      <c r="E61" s="266"/>
      <c r="F61" s="267">
        <f t="shared" si="7"/>
        <v>0</v>
      </c>
      <c r="G61" s="268"/>
      <c r="H61" s="269"/>
      <c r="I61" s="270"/>
      <c r="J61" s="269"/>
      <c r="K61" s="270"/>
      <c r="L61" s="269"/>
      <c r="M61" s="270"/>
      <c r="N61" s="269"/>
      <c r="O61" s="270"/>
      <c r="P61" s="269"/>
      <c r="Q61" s="270"/>
      <c r="R61" s="269"/>
      <c r="S61" s="270"/>
      <c r="T61" s="269"/>
      <c r="U61" s="270"/>
    </row>
    <row r="62" spans="2:21" ht="15.5" thickTop="1" thickBot="1" x14ac:dyDescent="0.4">
      <c r="B62" s="514" t="s">
        <v>75</v>
      </c>
      <c r="C62" s="514"/>
      <c r="D62" s="514"/>
      <c r="E62" s="514"/>
      <c r="F62" s="259">
        <f t="shared" ref="F62:U62" si="8">SUM(F52:F61)</f>
        <v>0</v>
      </c>
      <c r="G62" s="260">
        <f t="shared" si="8"/>
        <v>0</v>
      </c>
      <c r="H62" s="261">
        <f t="shared" si="8"/>
        <v>0</v>
      </c>
      <c r="I62" s="262">
        <f t="shared" si="8"/>
        <v>0</v>
      </c>
      <c r="J62" s="261">
        <f t="shared" si="8"/>
        <v>0</v>
      </c>
      <c r="K62" s="262">
        <f t="shared" si="8"/>
        <v>0</v>
      </c>
      <c r="L62" s="261">
        <f t="shared" si="8"/>
        <v>0</v>
      </c>
      <c r="M62" s="262">
        <f t="shared" si="8"/>
        <v>0</v>
      </c>
      <c r="N62" s="261">
        <f t="shared" si="8"/>
        <v>0</v>
      </c>
      <c r="O62" s="262">
        <f t="shared" si="8"/>
        <v>0</v>
      </c>
      <c r="P62" s="261">
        <f t="shared" si="8"/>
        <v>0</v>
      </c>
      <c r="Q62" s="262">
        <f t="shared" si="8"/>
        <v>0</v>
      </c>
      <c r="R62" s="261">
        <f t="shared" si="8"/>
        <v>0</v>
      </c>
      <c r="S62" s="262">
        <f t="shared" si="8"/>
        <v>0</v>
      </c>
      <c r="T62" s="261">
        <f t="shared" si="8"/>
        <v>0</v>
      </c>
      <c r="U62" s="262">
        <f t="shared" si="8"/>
        <v>0</v>
      </c>
    </row>
    <row r="68" spans="6:6" x14ac:dyDescent="0.35">
      <c r="F68" s="475">
        <f>G47+G32+G14</f>
        <v>0</v>
      </c>
    </row>
  </sheetData>
  <sheetProtection formatCells="0" formatColumns="0" formatRows="0"/>
  <protectedRanges>
    <protectedRange sqref="C3:F3 C16:F16 C34:F34 G37:U46 C49:F49 B52:E61 G52:U61 B13:E13 B19:E31 G6:U13 G19:U31 B6:E8 B37:E46" name="Rango1"/>
    <protectedRange sqref="B9:B12" name="Intervallo2"/>
    <protectedRange sqref="C9:C12" name="Intervallo2_1"/>
    <protectedRange sqref="D9:E12" name="Intervallo2_2"/>
  </protectedRanges>
  <mergeCells count="60">
    <mergeCell ref="T4:U4"/>
    <mergeCell ref="G4:G5"/>
    <mergeCell ref="B32:E32"/>
    <mergeCell ref="H35:I35"/>
    <mergeCell ref="H17:I17"/>
    <mergeCell ref="C34:F34"/>
    <mergeCell ref="B35:B36"/>
    <mergeCell ref="C35:C36"/>
    <mergeCell ref="D35:D36"/>
    <mergeCell ref="E35:E36"/>
    <mergeCell ref="F35:F36"/>
    <mergeCell ref="L17:M17"/>
    <mergeCell ref="L35:M35"/>
    <mergeCell ref="G17:G18"/>
    <mergeCell ref="G35:G36"/>
    <mergeCell ref="C3:F3"/>
    <mergeCell ref="C16:F16"/>
    <mergeCell ref="F17:F18"/>
    <mergeCell ref="B17:B18"/>
    <mergeCell ref="C17:C18"/>
    <mergeCell ref="D17:D18"/>
    <mergeCell ref="E17:E18"/>
    <mergeCell ref="E4:E5"/>
    <mergeCell ref="F4:F5"/>
    <mergeCell ref="B4:B5"/>
    <mergeCell ref="B14:E14"/>
    <mergeCell ref="D4:D5"/>
    <mergeCell ref="C4:C5"/>
    <mergeCell ref="B62:E62"/>
    <mergeCell ref="B47:E47"/>
    <mergeCell ref="C49:F49"/>
    <mergeCell ref="B50:B51"/>
    <mergeCell ref="C50:C51"/>
    <mergeCell ref="D50:D51"/>
    <mergeCell ref="E50:E51"/>
    <mergeCell ref="F50:F51"/>
    <mergeCell ref="L50:M50"/>
    <mergeCell ref="H50:I50"/>
    <mergeCell ref="H4:I4"/>
    <mergeCell ref="L4:M4"/>
    <mergeCell ref="J4:K4"/>
    <mergeCell ref="J17:K17"/>
    <mergeCell ref="J35:K35"/>
    <mergeCell ref="J50:K50"/>
    <mergeCell ref="G50:G51"/>
    <mergeCell ref="T17:U17"/>
    <mergeCell ref="T35:U35"/>
    <mergeCell ref="T50:U50"/>
    <mergeCell ref="N4:O4"/>
    <mergeCell ref="N17:O17"/>
    <mergeCell ref="N35:O35"/>
    <mergeCell ref="N50:O50"/>
    <mergeCell ref="P4:Q4"/>
    <mergeCell ref="P17:Q17"/>
    <mergeCell ref="P35:Q35"/>
    <mergeCell ref="P50:Q50"/>
    <mergeCell ref="R4:S4"/>
    <mergeCell ref="R17:S17"/>
    <mergeCell ref="R35:S35"/>
    <mergeCell ref="R50:S50"/>
  </mergeCells>
  <phoneticPr fontId="0" type="noConversion"/>
  <pageMargins left="0.15748031496062992" right="0.18" top="0.31496062992125984" bottom="0.23622047244094491" header="0.19685039370078741" footer="0.31496062992125984"/>
  <pageSetup scale="75" orientation="landscape"/>
  <headerFooter alignWithMargins="0"/>
  <extLst>
    <ext xmlns:mx="http://schemas.microsoft.com/office/mac/excel/2008/main" uri="{64002731-A6B0-56B0-2670-7721B7C09600}">
      <mx:PLV Mode="0" OnePage="0" WScale="75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"/>
  <sheetViews>
    <sheetView topLeftCell="A17" zoomScale="110" zoomScaleNormal="110" zoomScalePageLayoutView="110" workbookViewId="0">
      <selection activeCell="C21" sqref="C21"/>
    </sheetView>
  </sheetViews>
  <sheetFormatPr defaultColWidth="9.08984375" defaultRowHeight="12.5" x14ac:dyDescent="0.25"/>
  <cols>
    <col min="1" max="1" width="2.453125" style="177" bestFit="1" customWidth="1"/>
    <col min="2" max="2" width="27.36328125" style="177" customWidth="1"/>
    <col min="3" max="3" width="14.08984375" style="177" bestFit="1" customWidth="1"/>
    <col min="4" max="4" width="13.81640625" style="177" customWidth="1"/>
    <col min="5" max="8" width="11.6328125" style="177" customWidth="1"/>
    <col min="9" max="10" width="15" style="177" customWidth="1"/>
    <col min="11" max="11" width="13.453125" style="177" customWidth="1"/>
    <col min="12" max="12" width="10.81640625" style="177" bestFit="1" customWidth="1"/>
    <col min="13" max="16384" width="9.08984375" style="177"/>
  </cols>
  <sheetData>
    <row r="1" spans="1:11" ht="13" x14ac:dyDescent="0.3">
      <c r="A1" s="175">
        <v>3</v>
      </c>
      <c r="B1" s="175" t="s">
        <v>58</v>
      </c>
      <c r="C1" s="176"/>
      <c r="D1" s="166"/>
      <c r="E1" s="176"/>
      <c r="H1" s="176"/>
      <c r="I1" s="176"/>
      <c r="J1" s="176"/>
    </row>
    <row r="2" spans="1:11" ht="13" thickBot="1" x14ac:dyDescent="0.3">
      <c r="A2" s="178"/>
      <c r="B2" s="178"/>
      <c r="C2" s="176"/>
      <c r="D2" s="176"/>
      <c r="E2" s="176"/>
      <c r="F2" s="176"/>
      <c r="G2" s="176"/>
      <c r="H2" s="176"/>
      <c r="I2" s="176"/>
      <c r="J2" s="176"/>
    </row>
    <row r="3" spans="1:11" ht="21.75" customHeight="1" thickBot="1" x14ac:dyDescent="0.3">
      <c r="B3" s="525" t="s">
        <v>105</v>
      </c>
      <c r="C3" s="526"/>
      <c r="D3" s="526"/>
      <c r="E3" s="526"/>
      <c r="F3" s="526"/>
      <c r="G3" s="526"/>
      <c r="H3" s="526"/>
      <c r="I3" s="526"/>
      <c r="J3" s="527"/>
      <c r="K3" s="531" t="s">
        <v>4</v>
      </c>
    </row>
    <row r="4" spans="1:11" ht="13" x14ac:dyDescent="0.25">
      <c r="B4" s="534" t="s">
        <v>49</v>
      </c>
      <c r="C4" s="525" t="s">
        <v>88</v>
      </c>
      <c r="D4" s="536"/>
      <c r="E4" s="536"/>
      <c r="F4" s="536"/>
      <c r="G4" s="536"/>
      <c r="H4" s="537"/>
      <c r="I4" s="525" t="s">
        <v>89</v>
      </c>
      <c r="J4" s="537"/>
      <c r="K4" s="532"/>
    </row>
    <row r="5" spans="1:11" ht="54.75" customHeight="1" thickBot="1" x14ac:dyDescent="0.3">
      <c r="B5" s="535"/>
      <c r="C5" s="179"/>
      <c r="D5" s="179"/>
      <c r="E5" s="179"/>
      <c r="F5" s="179"/>
      <c r="G5" s="179"/>
      <c r="H5" s="179"/>
      <c r="I5" s="179"/>
      <c r="J5" s="180"/>
      <c r="K5" s="533"/>
    </row>
    <row r="6" spans="1:11" ht="13" thickTop="1" x14ac:dyDescent="0.25">
      <c r="B6" s="181" t="s">
        <v>44</v>
      </c>
      <c r="C6" s="326"/>
      <c r="D6" s="452"/>
      <c r="E6" s="452"/>
      <c r="F6" s="452"/>
      <c r="G6" s="452"/>
      <c r="H6" s="327"/>
      <c r="I6" s="326"/>
      <c r="J6" s="327"/>
      <c r="K6" s="328"/>
    </row>
    <row r="7" spans="1:11" x14ac:dyDescent="0.25">
      <c r="B7" s="182" t="s">
        <v>106</v>
      </c>
      <c r="C7" s="329"/>
      <c r="D7" s="453"/>
      <c r="E7" s="453"/>
      <c r="F7" s="453"/>
      <c r="G7" s="453"/>
      <c r="H7" s="330"/>
      <c r="I7" s="329"/>
      <c r="J7" s="330"/>
      <c r="K7" s="331"/>
    </row>
    <row r="8" spans="1:11" x14ac:dyDescent="0.25">
      <c r="B8" s="182" t="s">
        <v>107</v>
      </c>
      <c r="C8" s="329"/>
      <c r="D8" s="453"/>
      <c r="E8" s="453"/>
      <c r="F8" s="453"/>
      <c r="G8" s="453"/>
      <c r="H8" s="330"/>
      <c r="I8" s="329"/>
      <c r="J8" s="330"/>
      <c r="K8" s="331"/>
    </row>
    <row r="9" spans="1:11" ht="26.5" thickBot="1" x14ac:dyDescent="0.3">
      <c r="B9" s="279" t="s">
        <v>45</v>
      </c>
      <c r="C9" s="332">
        <f>C6*C7*C8</f>
        <v>0</v>
      </c>
      <c r="D9" s="333">
        <f t="shared" ref="D9:J9" si="0">D6*D7*D8</f>
        <v>0</v>
      </c>
      <c r="E9" s="333">
        <f t="shared" si="0"/>
        <v>0</v>
      </c>
      <c r="F9" s="333">
        <f t="shared" si="0"/>
        <v>0</v>
      </c>
      <c r="G9" s="334">
        <f>G6*G7*G8</f>
        <v>0</v>
      </c>
      <c r="H9" s="335">
        <f t="shared" si="0"/>
        <v>0</v>
      </c>
      <c r="I9" s="332">
        <f t="shared" si="0"/>
        <v>0</v>
      </c>
      <c r="J9" s="335">
        <f t="shared" si="0"/>
        <v>0</v>
      </c>
      <c r="K9" s="336">
        <f t="shared" ref="K9:K15" si="1">SUM(C9:J9)</f>
        <v>0</v>
      </c>
    </row>
    <row r="10" spans="1:11" ht="13" thickTop="1" x14ac:dyDescent="0.25">
      <c r="B10" s="181" t="s">
        <v>27</v>
      </c>
      <c r="C10" s="326"/>
      <c r="D10" s="452"/>
      <c r="E10" s="452"/>
      <c r="F10" s="452"/>
      <c r="G10" s="452"/>
      <c r="H10" s="327"/>
      <c r="I10" s="326"/>
      <c r="J10" s="327"/>
      <c r="K10" s="328">
        <f t="shared" si="1"/>
        <v>0</v>
      </c>
    </row>
    <row r="11" spans="1:11" x14ac:dyDescent="0.25">
      <c r="B11" s="182" t="s">
        <v>51</v>
      </c>
      <c r="C11" s="329"/>
      <c r="D11" s="453"/>
      <c r="E11" s="453"/>
      <c r="F11" s="453"/>
      <c r="G11" s="453"/>
      <c r="H11" s="330"/>
      <c r="I11" s="329"/>
      <c r="J11" s="337"/>
      <c r="K11" s="331">
        <f t="shared" si="1"/>
        <v>0</v>
      </c>
    </row>
    <row r="12" spans="1:11" x14ac:dyDescent="0.25">
      <c r="B12" s="182" t="s">
        <v>52</v>
      </c>
      <c r="C12" s="329"/>
      <c r="D12" s="453"/>
      <c r="E12" s="453"/>
      <c r="F12" s="453"/>
      <c r="G12" s="453"/>
      <c r="H12" s="453"/>
      <c r="I12" s="329"/>
      <c r="J12" s="330"/>
      <c r="K12" s="331">
        <f t="shared" si="1"/>
        <v>0</v>
      </c>
    </row>
    <row r="13" spans="1:11" x14ac:dyDescent="0.25">
      <c r="B13" s="182" t="s">
        <v>53</v>
      </c>
      <c r="C13" s="329"/>
      <c r="D13" s="453"/>
      <c r="E13" s="453"/>
      <c r="F13" s="453"/>
      <c r="G13" s="453"/>
      <c r="H13" s="330"/>
      <c r="I13" s="329"/>
      <c r="J13" s="330"/>
      <c r="K13" s="331">
        <f t="shared" si="1"/>
        <v>0</v>
      </c>
    </row>
    <row r="14" spans="1:11" x14ac:dyDescent="0.25">
      <c r="B14" s="182" t="s">
        <v>54</v>
      </c>
      <c r="C14" s="329"/>
      <c r="D14" s="453"/>
      <c r="E14" s="453"/>
      <c r="F14" s="453"/>
      <c r="G14" s="453"/>
      <c r="H14" s="453"/>
      <c r="I14" s="329"/>
      <c r="J14" s="330"/>
      <c r="K14" s="331">
        <f t="shared" si="1"/>
        <v>0</v>
      </c>
    </row>
    <row r="15" spans="1:11" ht="13" thickBot="1" x14ac:dyDescent="0.3">
      <c r="B15" s="183" t="s">
        <v>55</v>
      </c>
      <c r="C15" s="338"/>
      <c r="D15" s="454"/>
      <c r="E15" s="454"/>
      <c r="F15" s="454"/>
      <c r="G15" s="454"/>
      <c r="H15" s="339"/>
      <c r="I15" s="338"/>
      <c r="J15" s="339"/>
      <c r="K15" s="340">
        <f t="shared" si="1"/>
        <v>0</v>
      </c>
    </row>
    <row r="16" spans="1:11" s="184" customFormat="1" ht="27" customHeight="1" thickTop="1" thickBot="1" x14ac:dyDescent="0.3">
      <c r="B16" s="185" t="s">
        <v>9</v>
      </c>
      <c r="C16" s="341">
        <f>SUM(C9:C15)</f>
        <v>0</v>
      </c>
      <c r="D16" s="342">
        <f t="shared" ref="D16:K16" si="2">SUM(D9:D15)</f>
        <v>0</v>
      </c>
      <c r="E16" s="342">
        <f t="shared" si="2"/>
        <v>0</v>
      </c>
      <c r="F16" s="342">
        <f t="shared" si="2"/>
        <v>0</v>
      </c>
      <c r="G16" s="342">
        <f>SUM(G9:G15)</f>
        <v>0</v>
      </c>
      <c r="H16" s="343">
        <f t="shared" si="2"/>
        <v>0</v>
      </c>
      <c r="I16" s="341">
        <f t="shared" si="2"/>
        <v>0</v>
      </c>
      <c r="J16" s="343">
        <f t="shared" si="2"/>
        <v>0</v>
      </c>
      <c r="K16" s="344">
        <f t="shared" si="2"/>
        <v>0</v>
      </c>
    </row>
    <row r="17" spans="2:12" ht="13" thickBot="1" x14ac:dyDescent="0.3"/>
    <row r="18" spans="2:12" ht="13" x14ac:dyDescent="0.25">
      <c r="B18" s="528" t="s">
        <v>120</v>
      </c>
      <c r="C18" s="529"/>
      <c r="D18" s="529"/>
      <c r="E18" s="529"/>
      <c r="F18" s="529"/>
      <c r="G18" s="529"/>
      <c r="H18" s="529"/>
      <c r="I18" s="529"/>
      <c r="J18" s="530"/>
      <c r="K18" s="272"/>
      <c r="L18" s="194"/>
    </row>
    <row r="19" spans="2:12" ht="13.5" thickBot="1" x14ac:dyDescent="0.35">
      <c r="B19" s="186" t="str">
        <f>+Fuentes!$D$5</f>
        <v>PPS-SGP/FMAM</v>
      </c>
      <c r="C19" s="345"/>
      <c r="D19" s="455"/>
      <c r="E19" s="455"/>
      <c r="F19" s="455"/>
      <c r="G19" s="346"/>
      <c r="H19" s="347">
        <f>+H11+H14</f>
        <v>0</v>
      </c>
      <c r="I19" s="348">
        <f>+I11+I12</f>
        <v>0</v>
      </c>
      <c r="J19" s="349"/>
      <c r="K19" s="193"/>
      <c r="L19" s="194"/>
    </row>
    <row r="20" spans="2:12" ht="13.5" thickTop="1" x14ac:dyDescent="0.3">
      <c r="B20" s="187" t="str">
        <f>+Fuentes!$B$8</f>
        <v>Fuente 1</v>
      </c>
      <c r="C20" s="350"/>
      <c r="D20" s="350"/>
      <c r="E20" s="350"/>
      <c r="F20" s="350"/>
      <c r="G20" s="350"/>
      <c r="H20" s="350"/>
      <c r="I20" s="350"/>
      <c r="J20" s="351"/>
      <c r="K20" s="193"/>
      <c r="L20" s="474">
        <f>C19+E19</f>
        <v>0</v>
      </c>
    </row>
    <row r="21" spans="2:12" ht="13" x14ac:dyDescent="0.3">
      <c r="B21" s="188" t="s">
        <v>26</v>
      </c>
      <c r="C21" s="352"/>
      <c r="D21" s="353"/>
      <c r="E21" s="353"/>
      <c r="F21" s="353"/>
      <c r="G21" s="354"/>
      <c r="H21" s="355"/>
      <c r="I21" s="356"/>
      <c r="J21" s="357"/>
      <c r="K21" s="193"/>
      <c r="L21" s="194"/>
    </row>
    <row r="22" spans="2:12" ht="13.5" thickBot="1" x14ac:dyDescent="0.35">
      <c r="B22" s="189" t="s">
        <v>25</v>
      </c>
      <c r="C22" s="358"/>
      <c r="D22" s="456"/>
      <c r="E22" s="456"/>
      <c r="F22" s="456"/>
      <c r="G22" s="360"/>
      <c r="H22" s="361"/>
      <c r="I22" s="362"/>
      <c r="J22" s="363"/>
      <c r="K22" s="193"/>
      <c r="L22" s="194"/>
    </row>
    <row r="23" spans="2:12" ht="13.5" thickTop="1" x14ac:dyDescent="0.3">
      <c r="B23" s="277" t="str">
        <f>+Fuentes!$B$9</f>
        <v>Fuente 2</v>
      </c>
      <c r="C23" s="350"/>
      <c r="D23" s="350"/>
      <c r="E23" s="350"/>
      <c r="F23" s="350"/>
      <c r="G23" s="350"/>
      <c r="H23" s="350"/>
      <c r="I23" s="350"/>
      <c r="J23" s="351"/>
      <c r="K23" s="193"/>
      <c r="L23" s="194"/>
    </row>
    <row r="24" spans="2:12" ht="13" x14ac:dyDescent="0.3">
      <c r="B24" s="188" t="s">
        <v>26</v>
      </c>
      <c r="C24" s="352"/>
      <c r="D24" s="353"/>
      <c r="E24" s="353"/>
      <c r="F24" s="353"/>
      <c r="G24" s="354"/>
      <c r="H24" s="355"/>
      <c r="I24" s="356"/>
      <c r="J24" s="357"/>
      <c r="K24" s="193"/>
      <c r="L24" s="194"/>
    </row>
    <row r="25" spans="2:12" ht="13.5" thickBot="1" x14ac:dyDescent="0.35">
      <c r="B25" s="189" t="s">
        <v>25</v>
      </c>
      <c r="C25" s="358"/>
      <c r="D25" s="456"/>
      <c r="E25" s="456"/>
      <c r="F25" s="456">
        <f>+F9+F12</f>
        <v>0</v>
      </c>
      <c r="G25" s="456">
        <f>+G9+G12</f>
        <v>0</v>
      </c>
      <c r="H25" s="361"/>
      <c r="I25" s="362">
        <f>+I9</f>
        <v>0</v>
      </c>
      <c r="J25" s="363"/>
      <c r="K25" s="193"/>
      <c r="L25" s="194"/>
    </row>
    <row r="26" spans="2:12" ht="13.5" thickTop="1" x14ac:dyDescent="0.3">
      <c r="B26" s="277" t="str">
        <f>+Fuentes!$B$10</f>
        <v>Fuente 3</v>
      </c>
      <c r="C26" s="350"/>
      <c r="D26" s="350"/>
      <c r="E26" s="350"/>
      <c r="F26" s="350"/>
      <c r="G26" s="350"/>
      <c r="H26" s="350"/>
      <c r="I26" s="350"/>
      <c r="J26" s="351"/>
      <c r="K26" s="193"/>
      <c r="L26" s="194"/>
    </row>
    <row r="27" spans="2:12" ht="13" x14ac:dyDescent="0.3">
      <c r="B27" s="188" t="s">
        <v>26</v>
      </c>
      <c r="C27" s="352"/>
      <c r="D27" s="353"/>
      <c r="E27" s="353"/>
      <c r="F27" s="353"/>
      <c r="G27" s="354"/>
      <c r="H27" s="355"/>
      <c r="I27" s="356"/>
      <c r="J27" s="357"/>
      <c r="K27" s="193"/>
      <c r="L27" s="194"/>
    </row>
    <row r="28" spans="2:12" ht="13.5" thickBot="1" x14ac:dyDescent="0.35">
      <c r="B28" s="189" t="s">
        <v>25</v>
      </c>
      <c r="C28" s="358"/>
      <c r="D28" s="359"/>
      <c r="E28" s="359"/>
      <c r="F28" s="359"/>
      <c r="G28" s="360"/>
      <c r="H28" s="361"/>
      <c r="I28" s="362"/>
      <c r="J28" s="363"/>
      <c r="K28" s="193"/>
      <c r="L28" s="194"/>
    </row>
    <row r="29" spans="2:12" ht="13.5" thickTop="1" x14ac:dyDescent="0.3">
      <c r="B29" s="277" t="str">
        <f>+Fuentes!B11</f>
        <v>Fuente 4</v>
      </c>
      <c r="C29" s="350"/>
      <c r="D29" s="350"/>
      <c r="E29" s="350"/>
      <c r="F29" s="350"/>
      <c r="G29" s="350"/>
      <c r="H29" s="350"/>
      <c r="I29" s="350"/>
      <c r="J29" s="351"/>
      <c r="K29" s="193"/>
      <c r="L29" s="194"/>
    </row>
    <row r="30" spans="2:12" ht="13" x14ac:dyDescent="0.3">
      <c r="B30" s="188" t="s">
        <v>26</v>
      </c>
      <c r="C30" s="352"/>
      <c r="D30" s="353"/>
      <c r="E30" s="353"/>
      <c r="F30" s="353"/>
      <c r="G30" s="354"/>
      <c r="H30" s="355"/>
      <c r="I30" s="356"/>
      <c r="J30" s="357"/>
      <c r="K30" s="193"/>
      <c r="L30" s="194"/>
    </row>
    <row r="31" spans="2:12" ht="13.5" thickBot="1" x14ac:dyDescent="0.35">
      <c r="B31" s="189" t="s">
        <v>25</v>
      </c>
      <c r="C31" s="358"/>
      <c r="D31" s="359"/>
      <c r="E31" s="359"/>
      <c r="F31" s="359"/>
      <c r="G31" s="360"/>
      <c r="H31" s="361">
        <f>+H10</f>
        <v>0</v>
      </c>
      <c r="I31" s="362"/>
      <c r="J31" s="363"/>
      <c r="K31" s="193"/>
      <c r="L31" s="194"/>
    </row>
    <row r="32" spans="2:12" ht="13.5" thickTop="1" x14ac:dyDescent="0.3">
      <c r="B32" s="277" t="str">
        <f>+Fuentes!B12</f>
        <v>Fuente 5</v>
      </c>
      <c r="C32" s="350"/>
      <c r="D32" s="350"/>
      <c r="E32" s="350"/>
      <c r="F32" s="350"/>
      <c r="G32" s="350"/>
      <c r="H32" s="350"/>
      <c r="I32" s="350"/>
      <c r="J32" s="351"/>
      <c r="K32" s="193"/>
      <c r="L32" s="194"/>
    </row>
    <row r="33" spans="2:12" ht="13" x14ac:dyDescent="0.3">
      <c r="B33" s="188" t="s">
        <v>26</v>
      </c>
      <c r="C33" s="352"/>
      <c r="D33" s="353"/>
      <c r="E33" s="353"/>
      <c r="F33" s="353"/>
      <c r="G33" s="354"/>
      <c r="H33" s="355"/>
      <c r="I33" s="356"/>
      <c r="J33" s="357"/>
      <c r="K33" s="193"/>
      <c r="L33" s="194"/>
    </row>
    <row r="34" spans="2:12" ht="13.5" thickBot="1" x14ac:dyDescent="0.35">
      <c r="B34" s="189" t="s">
        <v>25</v>
      </c>
      <c r="C34" s="358"/>
      <c r="D34" s="359"/>
      <c r="E34" s="359"/>
      <c r="F34" s="359"/>
      <c r="G34" s="360"/>
      <c r="H34" s="361"/>
      <c r="I34" s="362"/>
      <c r="J34" s="363"/>
      <c r="K34" s="193"/>
      <c r="L34" s="194"/>
    </row>
    <row r="35" spans="2:12" ht="13.5" thickTop="1" x14ac:dyDescent="0.3">
      <c r="B35" s="277" t="str">
        <f>+Fuentes!B13</f>
        <v>Fuente 6</v>
      </c>
      <c r="C35" s="350"/>
      <c r="D35" s="350"/>
      <c r="E35" s="350"/>
      <c r="F35" s="350"/>
      <c r="G35" s="350"/>
      <c r="H35" s="350"/>
      <c r="I35" s="350"/>
      <c r="J35" s="351"/>
      <c r="K35" s="193"/>
      <c r="L35" s="194"/>
    </row>
    <row r="36" spans="2:12" ht="13" x14ac:dyDescent="0.3">
      <c r="B36" s="188" t="s">
        <v>26</v>
      </c>
      <c r="C36" s="352"/>
      <c r="D36" s="353"/>
      <c r="E36" s="353"/>
      <c r="F36" s="353"/>
      <c r="G36" s="354"/>
      <c r="H36" s="355"/>
      <c r="I36" s="356"/>
      <c r="J36" s="357"/>
      <c r="K36" s="193"/>
      <c r="L36" s="194"/>
    </row>
    <row r="37" spans="2:12" ht="13.5" thickBot="1" x14ac:dyDescent="0.35">
      <c r="B37" s="189" t="s">
        <v>25</v>
      </c>
      <c r="C37" s="358"/>
      <c r="D37" s="359"/>
      <c r="E37" s="359"/>
      <c r="F37" s="359"/>
      <c r="G37" s="360"/>
      <c r="H37" s="361"/>
      <c r="I37" s="362"/>
      <c r="J37" s="363"/>
      <c r="K37" s="193"/>
      <c r="L37" s="194"/>
    </row>
    <row r="38" spans="2:12" ht="13.5" thickTop="1" x14ac:dyDescent="0.3">
      <c r="B38" s="277" t="str">
        <f>+Fuentes!$B$14</f>
        <v>Fuente 7</v>
      </c>
      <c r="C38" s="350"/>
      <c r="D38" s="350"/>
      <c r="E38" s="350"/>
      <c r="F38" s="350"/>
      <c r="G38" s="350"/>
      <c r="H38" s="350"/>
      <c r="I38" s="350"/>
      <c r="J38" s="351"/>
      <c r="K38" s="193"/>
      <c r="L38" s="194"/>
    </row>
    <row r="39" spans="2:12" ht="13" x14ac:dyDescent="0.3">
      <c r="B39" s="188" t="s">
        <v>26</v>
      </c>
      <c r="C39" s="352"/>
      <c r="D39" s="353"/>
      <c r="E39" s="353"/>
      <c r="F39" s="353"/>
      <c r="G39" s="354"/>
      <c r="H39" s="355"/>
      <c r="I39" s="356"/>
      <c r="J39" s="357"/>
      <c r="K39" s="193"/>
      <c r="L39" s="194"/>
    </row>
    <row r="40" spans="2:12" ht="13.5" thickBot="1" x14ac:dyDescent="0.35">
      <c r="B40" s="190" t="s">
        <v>25</v>
      </c>
      <c r="C40" s="364"/>
      <c r="D40" s="365"/>
      <c r="E40" s="365"/>
      <c r="F40" s="365"/>
      <c r="G40" s="366"/>
      <c r="H40" s="367"/>
      <c r="I40" s="368"/>
      <c r="J40" s="369"/>
      <c r="K40" s="193"/>
      <c r="L40" s="194"/>
    </row>
    <row r="41" spans="2:12" s="194" customFormat="1" ht="13" x14ac:dyDescent="0.3">
      <c r="B41" s="191"/>
      <c r="C41" s="192"/>
      <c r="D41" s="192"/>
      <c r="E41" s="192"/>
      <c r="F41" s="192"/>
      <c r="G41" s="192"/>
      <c r="H41" s="192"/>
      <c r="I41" s="192"/>
      <c r="J41" s="192"/>
      <c r="K41" s="193"/>
    </row>
    <row r="43" spans="2:12" x14ac:dyDescent="0.25">
      <c r="C43" s="195"/>
    </row>
  </sheetData>
  <sheetProtection formatCells="0" formatColumns="0" formatRows="0"/>
  <protectedRanges>
    <protectedRange sqref="C21:J22 C24:J25 C27:J28 C30:J31 C33:J34 C36:J37 C39:J40 C19:J19 C5:J8 C10:J15" name="Rango1"/>
  </protectedRanges>
  <mergeCells count="6">
    <mergeCell ref="B3:J3"/>
    <mergeCell ref="B18:J18"/>
    <mergeCell ref="K3:K5"/>
    <mergeCell ref="B4:B5"/>
    <mergeCell ref="C4:H4"/>
    <mergeCell ref="I4:J4"/>
  </mergeCells>
  <phoneticPr fontId="0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topLeftCell="A2" zoomScale="99" workbookViewId="0">
      <selection activeCell="E10" sqref="E10"/>
    </sheetView>
  </sheetViews>
  <sheetFormatPr defaultColWidth="11.453125" defaultRowHeight="12.5" x14ac:dyDescent="0.25"/>
  <cols>
    <col min="1" max="1" width="3.6328125" style="165" bestFit="1" customWidth="1"/>
    <col min="2" max="2" width="35.453125" style="165" customWidth="1"/>
    <col min="3" max="4" width="17.81640625" style="165" customWidth="1"/>
    <col min="5" max="5" width="15.453125" style="165" customWidth="1"/>
    <col min="6" max="6" width="14" style="165" customWidth="1"/>
    <col min="7" max="16384" width="11.453125" style="165"/>
  </cols>
  <sheetData>
    <row r="1" spans="1:7" ht="13" x14ac:dyDescent="0.25">
      <c r="A1" s="164">
        <v>4</v>
      </c>
      <c r="B1" s="164" t="s">
        <v>59</v>
      </c>
      <c r="D1" s="166"/>
    </row>
    <row r="2" spans="1:7" ht="14.25" customHeight="1" thickBot="1" x14ac:dyDescent="0.3">
      <c r="A2" s="164"/>
      <c r="B2" s="167"/>
      <c r="C2" s="168"/>
      <c r="D2" s="168"/>
      <c r="E2" s="168"/>
    </row>
    <row r="3" spans="1:7" ht="26.5" thickBot="1" x14ac:dyDescent="0.3">
      <c r="B3" s="200"/>
      <c r="C3" s="201" t="s">
        <v>46</v>
      </c>
      <c r="D3" s="201" t="s">
        <v>96</v>
      </c>
      <c r="E3" s="202" t="s">
        <v>47</v>
      </c>
      <c r="F3" s="203" t="s">
        <v>4</v>
      </c>
    </row>
    <row r="4" spans="1:7" ht="14" thickTop="1" thickBot="1" x14ac:dyDescent="0.3">
      <c r="B4" s="199" t="s">
        <v>44</v>
      </c>
      <c r="C4" s="304"/>
      <c r="D4" s="305"/>
      <c r="E4" s="305"/>
      <c r="F4" s="311">
        <f t="shared" ref="F4:F6" si="0">SUM(C4:E4)</f>
        <v>0</v>
      </c>
    </row>
    <row r="5" spans="1:7" ht="14" thickTop="1" thickBot="1" x14ac:dyDescent="0.3">
      <c r="B5" s="169" t="s">
        <v>123</v>
      </c>
      <c r="C5" s="307"/>
      <c r="D5" s="307"/>
      <c r="E5" s="457"/>
      <c r="F5" s="311">
        <f t="shared" si="0"/>
        <v>0</v>
      </c>
    </row>
    <row r="6" spans="1:7" ht="14" thickTop="1" thickBot="1" x14ac:dyDescent="0.3">
      <c r="B6" s="170" t="s">
        <v>122</v>
      </c>
      <c r="C6" s="307"/>
      <c r="D6" s="307"/>
      <c r="E6" s="457"/>
      <c r="F6" s="311">
        <f t="shared" si="0"/>
        <v>0</v>
      </c>
    </row>
    <row r="7" spans="1:7" ht="14" thickTop="1" thickBot="1" x14ac:dyDescent="0.3">
      <c r="B7" s="280" t="s">
        <v>45</v>
      </c>
      <c r="C7" s="309">
        <f>C4*C5*C6</f>
        <v>0</v>
      </c>
      <c r="D7" s="309">
        <f>D4*D5*D6</f>
        <v>0</v>
      </c>
      <c r="E7" s="310">
        <f>E4*E5*E6</f>
        <v>0</v>
      </c>
      <c r="F7" s="311">
        <f>SUM(C7:E7)</f>
        <v>0</v>
      </c>
    </row>
    <row r="8" spans="1:7" ht="13.5" thickTop="1" x14ac:dyDescent="0.25">
      <c r="B8" s="199" t="s">
        <v>28</v>
      </c>
      <c r="C8" s="312">
        <f>+C4*350</f>
        <v>0</v>
      </c>
      <c r="D8" s="313">
        <f>+D4*D5*350</f>
        <v>0</v>
      </c>
      <c r="E8" s="313">
        <f>+E4*E5*350</f>
        <v>0</v>
      </c>
      <c r="F8" s="306">
        <f t="shared" ref="F8:F13" si="1">SUM(C8:E8)</f>
        <v>0</v>
      </c>
    </row>
    <row r="9" spans="1:7" ht="13" x14ac:dyDescent="0.25">
      <c r="B9" s="169" t="s">
        <v>0</v>
      </c>
      <c r="C9" s="314">
        <f>+C4*100</f>
        <v>0</v>
      </c>
      <c r="D9" s="314">
        <f>+D4*D5*100</f>
        <v>0</v>
      </c>
      <c r="E9" s="458">
        <f>+E4*E5*100</f>
        <v>0</v>
      </c>
      <c r="F9" s="308">
        <f t="shared" si="1"/>
        <v>0</v>
      </c>
    </row>
    <row r="10" spans="1:7" ht="13" x14ac:dyDescent="0.25">
      <c r="B10" s="169" t="s">
        <v>29</v>
      </c>
      <c r="C10" s="314">
        <v>0</v>
      </c>
      <c r="D10" s="314">
        <v>0</v>
      </c>
      <c r="E10" s="458">
        <f>+E5*E6*100</f>
        <v>0</v>
      </c>
      <c r="F10" s="308">
        <f t="shared" si="1"/>
        <v>0</v>
      </c>
    </row>
    <row r="11" spans="1:7" ht="13" x14ac:dyDescent="0.25">
      <c r="B11" s="169" t="s">
        <v>30</v>
      </c>
      <c r="C11" s="314"/>
      <c r="D11" s="314">
        <f>+D5*2000</f>
        <v>0</v>
      </c>
      <c r="E11" s="458"/>
      <c r="F11" s="308">
        <f t="shared" si="1"/>
        <v>0</v>
      </c>
    </row>
    <row r="12" spans="1:7" ht="13.5" thickBot="1" x14ac:dyDescent="0.3">
      <c r="B12" s="205" t="s">
        <v>31</v>
      </c>
      <c r="C12" s="315">
        <v>0</v>
      </c>
      <c r="D12" s="316">
        <f>+D5*2000</f>
        <v>0</v>
      </c>
      <c r="E12" s="316">
        <f>+E5*2000</f>
        <v>0</v>
      </c>
      <c r="F12" s="311">
        <f t="shared" si="1"/>
        <v>0</v>
      </c>
    </row>
    <row r="13" spans="1:7" s="171" customFormat="1" ht="27" customHeight="1" thickTop="1" thickBot="1" x14ac:dyDescent="0.3">
      <c r="B13" s="204" t="s">
        <v>9</v>
      </c>
      <c r="C13" s="317">
        <f>SUM(C7:C12)</f>
        <v>0</v>
      </c>
      <c r="D13" s="317">
        <f>SUM(D7:D12)</f>
        <v>0</v>
      </c>
      <c r="E13" s="318">
        <f>SUM(E7:E12)</f>
        <v>0</v>
      </c>
      <c r="F13" s="319">
        <f t="shared" si="1"/>
        <v>0</v>
      </c>
    </row>
    <row r="14" spans="1:7" ht="13" thickBot="1" x14ac:dyDescent="0.3"/>
    <row r="15" spans="1:7" ht="18" customHeight="1" x14ac:dyDescent="0.25">
      <c r="B15" s="538" t="s">
        <v>121</v>
      </c>
      <c r="C15" s="539"/>
      <c r="D15" s="539"/>
      <c r="E15" s="540"/>
      <c r="F15" s="272"/>
      <c r="G15" s="271"/>
    </row>
    <row r="16" spans="1:7" ht="17" customHeight="1" thickBot="1" x14ac:dyDescent="0.3">
      <c r="B16" s="198" t="str">
        <f>+Fuentes!D5</f>
        <v>PPS-SGP/FMAM</v>
      </c>
      <c r="C16" s="320">
        <f>+C8+C11</f>
        <v>0</v>
      </c>
      <c r="D16" s="320">
        <f>+D8+D11</f>
        <v>0</v>
      </c>
      <c r="E16" s="459">
        <f>+E8+E11</f>
        <v>0</v>
      </c>
      <c r="F16" s="273"/>
      <c r="G16" s="271"/>
    </row>
    <row r="17" spans="2:7" ht="18.75" customHeight="1" thickTop="1" x14ac:dyDescent="0.25">
      <c r="B17" s="196" t="str">
        <f>Fuentes!$B$8</f>
        <v>Fuente 1</v>
      </c>
      <c r="C17" s="197"/>
      <c r="D17" s="197"/>
      <c r="E17" s="276"/>
      <c r="F17" s="273"/>
      <c r="G17" s="271"/>
    </row>
    <row r="18" spans="2:7" ht="13" x14ac:dyDescent="0.25">
      <c r="B18" s="172" t="s">
        <v>26</v>
      </c>
      <c r="C18" s="321"/>
      <c r="D18" s="322"/>
      <c r="E18" s="323"/>
      <c r="F18" s="273"/>
      <c r="G18" s="271"/>
    </row>
    <row r="19" spans="2:7" ht="13.5" thickBot="1" x14ac:dyDescent="0.3">
      <c r="B19" s="173" t="s">
        <v>25</v>
      </c>
      <c r="C19" s="324"/>
      <c r="D19" s="324">
        <f>+D12</f>
        <v>0</v>
      </c>
      <c r="E19" s="460">
        <f>+E12</f>
        <v>0</v>
      </c>
      <c r="F19" s="273"/>
      <c r="G19" s="271"/>
    </row>
    <row r="20" spans="2:7" ht="18.75" customHeight="1" thickTop="1" x14ac:dyDescent="0.25">
      <c r="B20" s="196" t="str">
        <f>Fuentes!$B$9</f>
        <v>Fuente 2</v>
      </c>
      <c r="C20" s="197"/>
      <c r="D20" s="197"/>
      <c r="E20" s="276"/>
      <c r="F20" s="273"/>
      <c r="G20" s="271"/>
    </row>
    <row r="21" spans="2:7" ht="13" x14ac:dyDescent="0.25">
      <c r="B21" s="206" t="s">
        <v>26</v>
      </c>
      <c r="C21" s="321"/>
      <c r="D21" s="322"/>
      <c r="E21" s="323"/>
      <c r="F21" s="273"/>
      <c r="G21" s="271"/>
    </row>
    <row r="22" spans="2:7" ht="13.5" thickBot="1" x14ac:dyDescent="0.3">
      <c r="B22" s="174" t="s">
        <v>25</v>
      </c>
      <c r="C22" s="325">
        <f>+C7+C9</f>
        <v>0</v>
      </c>
      <c r="D22" s="325">
        <f>+D7+D9</f>
        <v>0</v>
      </c>
      <c r="E22" s="461">
        <f>+E7+E9</f>
        <v>0</v>
      </c>
      <c r="F22" s="273"/>
      <c r="G22" s="271"/>
    </row>
    <row r="23" spans="2:7" x14ac:dyDescent="0.25">
      <c r="F23" s="274"/>
      <c r="G23" s="271"/>
    </row>
    <row r="24" spans="2:7" x14ac:dyDescent="0.25">
      <c r="F24" s="275"/>
    </row>
    <row r="25" spans="2:7" x14ac:dyDescent="0.25">
      <c r="F25" s="275"/>
    </row>
  </sheetData>
  <sheetProtection formatCells="0" formatColumns="0" formatRows="0"/>
  <protectedRanges>
    <protectedRange sqref="C4:E6 C16:E16 C18:E19 C21:E22 C8:E12" name="Rango1"/>
  </protectedRanges>
  <mergeCells count="1">
    <mergeCell ref="B15:E15"/>
  </mergeCells>
  <phoneticPr fontId="0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horizont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V10"/>
  <sheetViews>
    <sheetView zoomScale="110" zoomScaleNormal="110" zoomScalePageLayoutView="110" workbookViewId="0">
      <selection activeCell="I5" sqref="I5:P9"/>
    </sheetView>
  </sheetViews>
  <sheetFormatPr defaultColWidth="9.08984375" defaultRowHeight="13" x14ac:dyDescent="0.3"/>
  <cols>
    <col min="1" max="1" width="2.453125" style="2" bestFit="1" customWidth="1"/>
    <col min="2" max="2" width="3.6328125" style="2" bestFit="1" customWidth="1"/>
    <col min="3" max="3" width="22.36328125" style="2" customWidth="1"/>
    <col min="4" max="4" width="10.453125" style="2" bestFit="1" customWidth="1"/>
    <col min="5" max="5" width="10.81640625" style="2" bestFit="1" customWidth="1"/>
    <col min="6" max="6" width="12" style="2" customWidth="1"/>
    <col min="7" max="7" width="16.08984375" style="2" bestFit="1" customWidth="1"/>
    <col min="8" max="21" width="11" style="2" customWidth="1"/>
    <col min="22" max="229" width="9.08984375" style="2"/>
    <col min="230" max="230" width="9.08984375" style="17"/>
    <col min="231" max="16384" width="9.08984375" style="2"/>
  </cols>
  <sheetData>
    <row r="1" spans="1:21" x14ac:dyDescent="0.3">
      <c r="A1" s="38">
        <v>5</v>
      </c>
      <c r="B1" s="541" t="s">
        <v>60</v>
      </c>
      <c r="C1" s="541"/>
      <c r="G1" s="15"/>
    </row>
    <row r="2" spans="1:21" ht="13.5" thickBot="1" x14ac:dyDescent="0.35">
      <c r="A2" s="38"/>
      <c r="B2" s="38"/>
      <c r="C2" s="38"/>
    </row>
    <row r="3" spans="1:21" s="1" customFormat="1" ht="12.75" customHeight="1" x14ac:dyDescent="0.3">
      <c r="B3" s="544" t="s">
        <v>23</v>
      </c>
      <c r="C3" s="545"/>
      <c r="D3" s="550" t="s">
        <v>10</v>
      </c>
      <c r="E3" s="552" t="s">
        <v>12</v>
      </c>
      <c r="F3" s="554" t="s">
        <v>4</v>
      </c>
      <c r="G3" s="548" t="str">
        <f>+Fuentes!D5</f>
        <v>PPS-SGP/FMAM</v>
      </c>
      <c r="H3" s="542" t="str">
        <f>+Fuentes!B8</f>
        <v>Fuente 1</v>
      </c>
      <c r="I3" s="543"/>
      <c r="J3" s="542" t="str">
        <f>+Fuentes!B9</f>
        <v>Fuente 2</v>
      </c>
      <c r="K3" s="543"/>
      <c r="L3" s="542" t="str">
        <f>+Fuentes!B10</f>
        <v>Fuente 3</v>
      </c>
      <c r="M3" s="543"/>
      <c r="N3" s="542" t="s">
        <v>127</v>
      </c>
      <c r="O3" s="543"/>
      <c r="P3" s="542" t="str">
        <f>+Fuentes!B12</f>
        <v>Fuente 5</v>
      </c>
      <c r="Q3" s="543"/>
      <c r="R3" s="542" t="str">
        <f>+Fuentes!B13</f>
        <v>Fuente 6</v>
      </c>
      <c r="S3" s="543"/>
      <c r="T3" s="542" t="str">
        <f>+Fuentes!B14</f>
        <v>Fuente 7</v>
      </c>
      <c r="U3" s="543"/>
    </row>
    <row r="4" spans="1:21" s="1" customFormat="1" ht="13.5" thickBot="1" x14ac:dyDescent="0.35">
      <c r="B4" s="546"/>
      <c r="C4" s="547"/>
      <c r="D4" s="551"/>
      <c r="E4" s="553"/>
      <c r="F4" s="555"/>
      <c r="G4" s="549"/>
      <c r="H4" s="161" t="s">
        <v>26</v>
      </c>
      <c r="I4" s="162" t="s">
        <v>25</v>
      </c>
      <c r="J4" s="161" t="s">
        <v>26</v>
      </c>
      <c r="K4" s="162" t="s">
        <v>25</v>
      </c>
      <c r="L4" s="161" t="s">
        <v>26</v>
      </c>
      <c r="M4" s="162" t="s">
        <v>25</v>
      </c>
      <c r="N4" s="161" t="s">
        <v>26</v>
      </c>
      <c r="O4" s="162" t="s">
        <v>25</v>
      </c>
      <c r="P4" s="161" t="s">
        <v>26</v>
      </c>
      <c r="Q4" s="162" t="s">
        <v>25</v>
      </c>
      <c r="R4" s="161" t="s">
        <v>26</v>
      </c>
      <c r="S4" s="162" t="s">
        <v>25</v>
      </c>
      <c r="T4" s="161" t="s">
        <v>26</v>
      </c>
      <c r="U4" s="162" t="s">
        <v>25</v>
      </c>
    </row>
    <row r="5" spans="1:21" ht="13.5" thickTop="1" x14ac:dyDescent="0.3">
      <c r="B5" s="19" t="s">
        <v>76</v>
      </c>
      <c r="C5" s="207"/>
      <c r="D5" s="208"/>
      <c r="E5" s="284"/>
      <c r="F5" s="285">
        <f>D5*E5</f>
        <v>0</v>
      </c>
      <c r="G5" s="286"/>
      <c r="H5" s="287"/>
      <c r="I5" s="288"/>
      <c r="J5" s="287"/>
      <c r="K5" s="288"/>
      <c r="L5" s="287"/>
      <c r="M5" s="288"/>
      <c r="N5" s="287"/>
      <c r="O5" s="288"/>
      <c r="P5" s="287"/>
      <c r="Q5" s="288"/>
      <c r="R5" s="287"/>
      <c r="S5" s="288"/>
      <c r="T5" s="287"/>
      <c r="U5" s="288"/>
    </row>
    <row r="6" spans="1:21" x14ac:dyDescent="0.3">
      <c r="B6" s="19" t="s">
        <v>77</v>
      </c>
      <c r="C6" s="207"/>
      <c r="D6" s="209"/>
      <c r="E6" s="289"/>
      <c r="F6" s="285">
        <f>D6*E6</f>
        <v>0</v>
      </c>
      <c r="G6" s="291"/>
      <c r="H6" s="292"/>
      <c r="I6" s="293"/>
      <c r="J6" s="292"/>
      <c r="K6" s="293"/>
      <c r="L6" s="292"/>
      <c r="M6" s="293"/>
      <c r="N6" s="292"/>
      <c r="O6" s="293"/>
      <c r="P6" s="292"/>
      <c r="Q6" s="293"/>
      <c r="R6" s="292"/>
      <c r="S6" s="293"/>
      <c r="T6" s="292"/>
      <c r="U6" s="293"/>
    </row>
    <row r="7" spans="1:21" x14ac:dyDescent="0.3">
      <c r="B7" s="19" t="s">
        <v>78</v>
      </c>
      <c r="C7" s="207"/>
      <c r="D7" s="209"/>
      <c r="E7" s="289"/>
      <c r="F7" s="290">
        <f t="shared" ref="F7:F9" si="0">D7*E7</f>
        <v>0</v>
      </c>
      <c r="G7" s="291"/>
      <c r="H7" s="292"/>
      <c r="I7" s="293"/>
      <c r="J7" s="292"/>
      <c r="K7" s="293"/>
      <c r="L7" s="292"/>
      <c r="M7" s="293"/>
      <c r="N7" s="292"/>
      <c r="O7" s="293"/>
      <c r="P7" s="292"/>
      <c r="Q7" s="293"/>
      <c r="R7" s="292"/>
      <c r="S7" s="293"/>
      <c r="T7" s="292"/>
      <c r="U7" s="293"/>
    </row>
    <row r="8" spans="1:21" x14ac:dyDescent="0.3">
      <c r="B8" s="19" t="s">
        <v>79</v>
      </c>
      <c r="C8" s="207"/>
      <c r="D8" s="209"/>
      <c r="E8" s="289"/>
      <c r="F8" s="290">
        <f t="shared" si="0"/>
        <v>0</v>
      </c>
      <c r="G8" s="291"/>
      <c r="H8" s="292"/>
      <c r="I8" s="293"/>
      <c r="J8" s="292"/>
      <c r="K8" s="293"/>
      <c r="L8" s="292"/>
      <c r="M8" s="293"/>
      <c r="N8" s="292"/>
      <c r="O8" s="293"/>
      <c r="P8" s="292"/>
      <c r="Q8" s="293"/>
      <c r="R8" s="292"/>
      <c r="S8" s="293"/>
      <c r="T8" s="292"/>
      <c r="U8" s="293"/>
    </row>
    <row r="9" spans="1:21" ht="30.75" customHeight="1" thickBot="1" x14ac:dyDescent="0.35">
      <c r="B9" s="212" t="s">
        <v>80</v>
      </c>
      <c r="C9" s="213"/>
      <c r="D9" s="214"/>
      <c r="E9" s="294"/>
      <c r="F9" s="295">
        <f t="shared" si="0"/>
        <v>0</v>
      </c>
      <c r="G9" s="296"/>
      <c r="H9" s="297"/>
      <c r="I9" s="298"/>
      <c r="J9" s="297"/>
      <c r="K9" s="298"/>
      <c r="L9" s="297"/>
      <c r="M9" s="298"/>
      <c r="N9" s="297"/>
      <c r="O9" s="298"/>
      <c r="P9" s="297"/>
      <c r="Q9" s="298"/>
      <c r="R9" s="297"/>
      <c r="S9" s="298"/>
      <c r="T9" s="297"/>
      <c r="U9" s="298"/>
    </row>
    <row r="10" spans="1:21" s="1" customFormat="1" ht="26.25" customHeight="1" thickTop="1" thickBot="1" x14ac:dyDescent="0.35">
      <c r="B10" s="210"/>
      <c r="C10" s="211" t="s">
        <v>4</v>
      </c>
      <c r="D10" s="210"/>
      <c r="E10" s="299"/>
      <c r="F10" s="300">
        <f t="shared" ref="F10:U10" si="1">SUM(F5:F9)</f>
        <v>0</v>
      </c>
      <c r="G10" s="301">
        <f t="shared" si="1"/>
        <v>0</v>
      </c>
      <c r="H10" s="302">
        <f t="shared" si="1"/>
        <v>0</v>
      </c>
      <c r="I10" s="303">
        <f t="shared" si="1"/>
        <v>0</v>
      </c>
      <c r="J10" s="302">
        <f t="shared" si="1"/>
        <v>0</v>
      </c>
      <c r="K10" s="303">
        <f t="shared" si="1"/>
        <v>0</v>
      </c>
      <c r="L10" s="302">
        <f t="shared" si="1"/>
        <v>0</v>
      </c>
      <c r="M10" s="303">
        <f t="shared" si="1"/>
        <v>0</v>
      </c>
      <c r="N10" s="302">
        <f t="shared" ref="N10:S10" si="2">SUM(N5:N9)</f>
        <v>0</v>
      </c>
      <c r="O10" s="303">
        <f t="shared" si="2"/>
        <v>0</v>
      </c>
      <c r="P10" s="302">
        <f t="shared" si="2"/>
        <v>0</v>
      </c>
      <c r="Q10" s="303">
        <f t="shared" si="2"/>
        <v>0</v>
      </c>
      <c r="R10" s="302">
        <f t="shared" si="2"/>
        <v>0</v>
      </c>
      <c r="S10" s="303">
        <f t="shared" si="2"/>
        <v>0</v>
      </c>
      <c r="T10" s="302">
        <f t="shared" si="1"/>
        <v>0</v>
      </c>
      <c r="U10" s="303">
        <f t="shared" si="1"/>
        <v>0</v>
      </c>
    </row>
  </sheetData>
  <sheetProtection formatCells="0" formatColumns="0" formatRows="0"/>
  <protectedRanges>
    <protectedRange sqref="C5:E9 G5:U9" name="Rango1"/>
  </protectedRanges>
  <mergeCells count="13">
    <mergeCell ref="B1:C1"/>
    <mergeCell ref="J3:K3"/>
    <mergeCell ref="L3:M3"/>
    <mergeCell ref="T3:U3"/>
    <mergeCell ref="B3:C4"/>
    <mergeCell ref="G3:G4"/>
    <mergeCell ref="H3:I3"/>
    <mergeCell ref="D3:D4"/>
    <mergeCell ref="E3:E4"/>
    <mergeCell ref="F3:F4"/>
    <mergeCell ref="N3:O3"/>
    <mergeCell ref="R3:S3"/>
    <mergeCell ref="P3:Q3"/>
  </mergeCells>
  <phoneticPr fontId="0" type="noConversion"/>
  <pageMargins left="0.62" right="0.75" top="2.0699999999999998" bottom="1" header="0.5" footer="0.5"/>
  <pageSetup orientation="landscape" horizont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3"/>
  <sheetViews>
    <sheetView topLeftCell="B5" zoomScale="85" zoomScaleNormal="85" zoomScalePageLayoutView="85" workbookViewId="0">
      <selection activeCell="H11" sqref="H11"/>
    </sheetView>
  </sheetViews>
  <sheetFormatPr defaultColWidth="9.08984375" defaultRowHeight="13" x14ac:dyDescent="0.25"/>
  <cols>
    <col min="1" max="1" width="3.6328125" style="20" bestFit="1" customWidth="1"/>
    <col min="2" max="2" width="19.08984375" style="8" bestFit="1" customWidth="1"/>
    <col min="3" max="3" width="10.81640625" style="8" bestFit="1" customWidth="1"/>
    <col min="4" max="4" width="11.453125" style="8" bestFit="1" customWidth="1"/>
    <col min="5" max="5" width="14" style="8" bestFit="1" customWidth="1"/>
    <col min="6" max="6" width="12.36328125" style="8" bestFit="1" customWidth="1"/>
    <col min="7" max="7" width="14.08984375" style="8" bestFit="1" customWidth="1"/>
    <col min="8" max="8" width="13.36328125" style="8" customWidth="1"/>
    <col min="9" max="10" width="11" style="8" bestFit="1" customWidth="1"/>
    <col min="11" max="11" width="9" style="8" bestFit="1" customWidth="1"/>
    <col min="12" max="12" width="10" style="8" bestFit="1" customWidth="1"/>
    <col min="13" max="13" width="9" style="8" bestFit="1" customWidth="1"/>
    <col min="14" max="14" width="10" style="8" bestFit="1" customWidth="1"/>
    <col min="15" max="15" width="9" style="8" bestFit="1" customWidth="1"/>
    <col min="16" max="16" width="8.6328125" style="8" bestFit="1" customWidth="1"/>
    <col min="17" max="17" width="9" style="8" bestFit="1" customWidth="1"/>
    <col min="18" max="18" width="8.6328125" style="8" bestFit="1" customWidth="1"/>
    <col min="19" max="19" width="9" style="8" bestFit="1" customWidth="1"/>
    <col min="20" max="20" width="8.6328125" style="8" bestFit="1" customWidth="1"/>
    <col min="21" max="21" width="10.81640625" style="8" bestFit="1" customWidth="1"/>
    <col min="22" max="22" width="8.6328125" style="8" bestFit="1" customWidth="1"/>
    <col min="23" max="16384" width="9.08984375" style="8"/>
  </cols>
  <sheetData>
    <row r="1" spans="1:22" s="12" customFormat="1" x14ac:dyDescent="0.25">
      <c r="A1" s="39">
        <v>6</v>
      </c>
      <c r="B1" s="39" t="s">
        <v>61</v>
      </c>
    </row>
    <row r="2" spans="1:22" s="7" customFormat="1" x14ac:dyDescent="0.25">
      <c r="A2" s="8"/>
      <c r="B2" s="22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3.5" thickBot="1" x14ac:dyDescent="0.3">
      <c r="A3" s="21" t="s">
        <v>81</v>
      </c>
      <c r="B3" s="39" t="s">
        <v>62</v>
      </c>
    </row>
    <row r="4" spans="1:22" s="7" customFormat="1" ht="38.25" customHeight="1" x14ac:dyDescent="0.25">
      <c r="A4" s="21"/>
      <c r="B4" s="556" t="s">
        <v>23</v>
      </c>
      <c r="C4" s="14" t="s">
        <v>22</v>
      </c>
      <c r="D4" s="9" t="s">
        <v>14</v>
      </c>
      <c r="E4" s="9" t="s">
        <v>103</v>
      </c>
      <c r="F4" s="9" t="s">
        <v>16</v>
      </c>
      <c r="G4" s="55" t="s">
        <v>4</v>
      </c>
      <c r="H4" s="548" t="str">
        <f>+Fuentes!D5</f>
        <v>PPS-SGP/FMAM</v>
      </c>
      <c r="I4" s="506" t="str">
        <f>+Fuentes!$B$8</f>
        <v>Fuente 1</v>
      </c>
      <c r="J4" s="507"/>
      <c r="K4" s="506" t="str">
        <f>+Fuentes!$B$9</f>
        <v>Fuente 2</v>
      </c>
      <c r="L4" s="507"/>
      <c r="M4" s="506" t="str">
        <f>+Fuentes!$B$10</f>
        <v>Fuente 3</v>
      </c>
      <c r="N4" s="507"/>
      <c r="O4" s="506" t="str">
        <f>+Fuentes!$B$11</f>
        <v>Fuente 4</v>
      </c>
      <c r="P4" s="507"/>
      <c r="Q4" s="506" t="str">
        <f>+Fuentes!$B$12</f>
        <v>Fuente 5</v>
      </c>
      <c r="R4" s="507"/>
      <c r="S4" s="506" t="str">
        <f>+Fuentes!$B$13</f>
        <v>Fuente 6</v>
      </c>
      <c r="T4" s="507"/>
      <c r="U4" s="506" t="str">
        <f>+Fuentes!$B$14</f>
        <v>Fuente 7</v>
      </c>
      <c r="V4" s="507"/>
    </row>
    <row r="5" spans="1:22" s="7" customFormat="1" ht="13.5" thickBot="1" x14ac:dyDescent="0.3">
      <c r="A5" s="21"/>
      <c r="B5" s="557"/>
      <c r="C5" s="215" t="s">
        <v>17</v>
      </c>
      <c r="D5" s="216" t="s">
        <v>18</v>
      </c>
      <c r="E5" s="216" t="s">
        <v>108</v>
      </c>
      <c r="F5" s="216" t="s">
        <v>21</v>
      </c>
      <c r="G5" s="217" t="s">
        <v>109</v>
      </c>
      <c r="H5" s="549"/>
      <c r="I5" s="218" t="s">
        <v>26</v>
      </c>
      <c r="J5" s="219" t="s">
        <v>25</v>
      </c>
      <c r="K5" s="218" t="s">
        <v>26</v>
      </c>
      <c r="L5" s="219" t="s">
        <v>25</v>
      </c>
      <c r="M5" s="218" t="s">
        <v>26</v>
      </c>
      <c r="N5" s="219" t="s">
        <v>25</v>
      </c>
      <c r="O5" s="218" t="s">
        <v>26</v>
      </c>
      <c r="P5" s="219" t="s">
        <v>25</v>
      </c>
      <c r="Q5" s="218" t="s">
        <v>26</v>
      </c>
      <c r="R5" s="219" t="s">
        <v>25</v>
      </c>
      <c r="S5" s="218" t="s">
        <v>26</v>
      </c>
      <c r="T5" s="219" t="s">
        <v>25</v>
      </c>
      <c r="U5" s="218" t="s">
        <v>26</v>
      </c>
      <c r="V5" s="219" t="s">
        <v>25</v>
      </c>
    </row>
    <row r="6" spans="1:22" ht="13.5" thickTop="1" x14ac:dyDescent="0.25">
      <c r="B6" s="13" t="s">
        <v>98</v>
      </c>
      <c r="C6" s="406"/>
      <c r="D6" s="228"/>
      <c r="E6" s="409">
        <f>C6*D6</f>
        <v>0</v>
      </c>
      <c r="F6" s="225"/>
      <c r="G6" s="285">
        <f>E6*F6</f>
        <v>0</v>
      </c>
      <c r="H6" s="286">
        <f>+G6*50%</f>
        <v>0</v>
      </c>
      <c r="I6" s="287">
        <f>+G6*50%</f>
        <v>0</v>
      </c>
      <c r="J6" s="288"/>
      <c r="K6" s="287"/>
      <c r="L6" s="288"/>
      <c r="M6" s="287"/>
      <c r="N6" s="288"/>
      <c r="O6" s="287"/>
      <c r="P6" s="288"/>
      <c r="Q6" s="287"/>
      <c r="R6" s="288"/>
      <c r="S6" s="287"/>
      <c r="T6" s="288"/>
      <c r="U6" s="287"/>
      <c r="V6" s="288"/>
    </row>
    <row r="7" spans="1:22" ht="26" x14ac:dyDescent="0.25">
      <c r="B7" s="13" t="s">
        <v>99</v>
      </c>
      <c r="C7" s="406"/>
      <c r="D7" s="228"/>
      <c r="E7" s="410">
        <f>C7*D7</f>
        <v>0</v>
      </c>
      <c r="F7" s="226"/>
      <c r="G7" s="290">
        <f>E7*F7</f>
        <v>0</v>
      </c>
      <c r="H7" s="462"/>
      <c r="I7" s="463">
        <f>+G7</f>
        <v>0</v>
      </c>
      <c r="J7" s="288"/>
      <c r="K7" s="287"/>
      <c r="L7" s="288"/>
      <c r="M7" s="287"/>
      <c r="N7" s="288"/>
      <c r="O7" s="287"/>
      <c r="P7" s="288"/>
      <c r="Q7" s="287"/>
      <c r="R7" s="288"/>
      <c r="S7" s="287"/>
      <c r="T7" s="288"/>
      <c r="U7" s="287"/>
      <c r="V7" s="288"/>
    </row>
    <row r="8" spans="1:22" x14ac:dyDescent="0.25">
      <c r="B8" s="10" t="s">
        <v>97</v>
      </c>
      <c r="C8" s="407"/>
      <c r="D8" s="229"/>
      <c r="E8" s="410">
        <f t="shared" ref="E8:E11" si="0">C8*D8</f>
        <v>0</v>
      </c>
      <c r="F8" s="226"/>
      <c r="G8" s="290">
        <f t="shared" ref="G8:G11" si="1">E8*F8</f>
        <v>0</v>
      </c>
      <c r="H8" s="291">
        <f>+G8</f>
        <v>0</v>
      </c>
      <c r="I8" s="292"/>
      <c r="J8" s="293"/>
      <c r="K8" s="292"/>
      <c r="L8" s="293"/>
      <c r="M8" s="292"/>
      <c r="N8" s="293"/>
      <c r="O8" s="292"/>
      <c r="P8" s="293"/>
      <c r="Q8" s="292"/>
      <c r="R8" s="293"/>
      <c r="S8" s="292"/>
      <c r="T8" s="293"/>
      <c r="U8" s="292"/>
      <c r="V8" s="293"/>
    </row>
    <row r="9" spans="1:22" x14ac:dyDescent="0.25">
      <c r="B9" s="10" t="s">
        <v>100</v>
      </c>
      <c r="C9" s="407"/>
      <c r="D9" s="229"/>
      <c r="E9" s="410">
        <f t="shared" si="0"/>
        <v>0</v>
      </c>
      <c r="F9" s="226"/>
      <c r="G9" s="290">
        <f t="shared" si="1"/>
        <v>0</v>
      </c>
      <c r="H9" s="291"/>
      <c r="I9" s="292"/>
      <c r="J9" s="293">
        <f>+G9</f>
        <v>0</v>
      </c>
      <c r="K9" s="292"/>
      <c r="L9" s="293"/>
      <c r="M9" s="292"/>
      <c r="N9" s="293"/>
      <c r="O9" s="292"/>
      <c r="P9" s="293"/>
      <c r="Q9" s="292"/>
      <c r="R9" s="293"/>
      <c r="S9" s="292"/>
      <c r="T9" s="293"/>
      <c r="U9" s="292"/>
      <c r="V9" s="293"/>
    </row>
    <row r="10" spans="1:22" x14ac:dyDescent="0.25">
      <c r="B10" s="40" t="s">
        <v>101</v>
      </c>
      <c r="C10" s="407"/>
      <c r="D10" s="229"/>
      <c r="E10" s="410">
        <f t="shared" si="0"/>
        <v>0</v>
      </c>
      <c r="F10" s="226"/>
      <c r="G10" s="290">
        <f t="shared" si="1"/>
        <v>0</v>
      </c>
      <c r="H10" s="291"/>
      <c r="I10" s="292"/>
      <c r="J10" s="293">
        <f>+G10</f>
        <v>0</v>
      </c>
      <c r="K10" s="292"/>
      <c r="L10" s="293"/>
      <c r="M10" s="292"/>
      <c r="N10" s="293"/>
      <c r="O10" s="292"/>
      <c r="P10" s="293"/>
      <c r="Q10" s="292"/>
      <c r="R10" s="293"/>
      <c r="S10" s="292"/>
      <c r="T10" s="293"/>
      <c r="U10" s="292"/>
      <c r="V10" s="293"/>
    </row>
    <row r="11" spans="1:22" ht="14.25" customHeight="1" thickBot="1" x14ac:dyDescent="0.3">
      <c r="B11" s="163" t="s">
        <v>102</v>
      </c>
      <c r="C11" s="408"/>
      <c r="D11" s="230"/>
      <c r="E11" s="411">
        <f t="shared" si="0"/>
        <v>0</v>
      </c>
      <c r="F11" s="227"/>
      <c r="G11" s="295">
        <f t="shared" si="1"/>
        <v>0</v>
      </c>
      <c r="H11" s="296"/>
      <c r="I11" s="297"/>
      <c r="J11" s="298"/>
      <c r="K11" s="297"/>
      <c r="L11" s="298"/>
      <c r="M11" s="297"/>
      <c r="N11" s="298"/>
      <c r="O11" s="297"/>
      <c r="P11" s="298"/>
      <c r="Q11" s="297"/>
      <c r="R11" s="298"/>
      <c r="S11" s="297"/>
      <c r="T11" s="298"/>
      <c r="U11" s="297"/>
      <c r="V11" s="298"/>
    </row>
    <row r="12" spans="1:22" s="7" customFormat="1" ht="27" customHeight="1" thickTop="1" thickBot="1" x14ac:dyDescent="0.3">
      <c r="A12" s="21"/>
      <c r="B12" s="220" t="s">
        <v>15</v>
      </c>
      <c r="C12" s="221"/>
      <c r="D12" s="222"/>
      <c r="E12" s="299">
        <f>SUM(E6:E9)</f>
        <v>0</v>
      </c>
      <c r="F12" s="224"/>
      <c r="G12" s="412">
        <f>SUM(G6:G9)</f>
        <v>0</v>
      </c>
      <c r="H12" s="301">
        <f>SUM(H6:H11)</f>
        <v>0</v>
      </c>
      <c r="I12" s="302">
        <f t="shared" ref="I12:J12" si="2">SUM(I6:I9)</f>
        <v>0</v>
      </c>
      <c r="J12" s="303">
        <f t="shared" si="2"/>
        <v>0</v>
      </c>
      <c r="K12" s="302">
        <f t="shared" ref="K12:V12" si="3">SUM(K6:K9)</f>
        <v>0</v>
      </c>
      <c r="L12" s="303">
        <f t="shared" si="3"/>
        <v>0</v>
      </c>
      <c r="M12" s="302">
        <f t="shared" si="3"/>
        <v>0</v>
      </c>
      <c r="N12" s="303">
        <f t="shared" si="3"/>
        <v>0</v>
      </c>
      <c r="O12" s="302">
        <f t="shared" ref="O12:P12" si="4">SUM(O6:O9)</f>
        <v>0</v>
      </c>
      <c r="P12" s="303">
        <f t="shared" si="4"/>
        <v>0</v>
      </c>
      <c r="Q12" s="302">
        <f t="shared" si="3"/>
        <v>0</v>
      </c>
      <c r="R12" s="303">
        <f t="shared" si="3"/>
        <v>0</v>
      </c>
      <c r="S12" s="302">
        <f t="shared" ref="S12:T12" si="5">SUM(S6:S9)</f>
        <v>0</v>
      </c>
      <c r="T12" s="303">
        <f t="shared" si="5"/>
        <v>0</v>
      </c>
      <c r="U12" s="302">
        <f t="shared" si="3"/>
        <v>0</v>
      </c>
      <c r="V12" s="303">
        <f t="shared" si="3"/>
        <v>0</v>
      </c>
    </row>
    <row r="15" spans="1:22" ht="13.5" thickBot="1" x14ac:dyDescent="0.3">
      <c r="A15" s="21" t="s">
        <v>82</v>
      </c>
      <c r="B15" s="39" t="s">
        <v>35</v>
      </c>
    </row>
    <row r="16" spans="1:22" s="7" customFormat="1" ht="43.5" customHeight="1" x14ac:dyDescent="0.25">
      <c r="A16" s="21"/>
      <c r="B16" s="556" t="s">
        <v>23</v>
      </c>
      <c r="C16" s="14" t="s">
        <v>22</v>
      </c>
      <c r="D16" s="9" t="s">
        <v>14</v>
      </c>
      <c r="E16" s="9" t="s">
        <v>103</v>
      </c>
      <c r="F16" s="9" t="s">
        <v>16</v>
      </c>
      <c r="G16" s="55" t="s">
        <v>4</v>
      </c>
      <c r="H16" s="548" t="str">
        <f>+Fuentes!$D$5</f>
        <v>PPS-SGP/FMAM</v>
      </c>
      <c r="I16" s="506" t="str">
        <f>+Fuentes!$B$8</f>
        <v>Fuente 1</v>
      </c>
      <c r="J16" s="507"/>
      <c r="K16" s="506" t="str">
        <f>+Fuentes!$B$9</f>
        <v>Fuente 2</v>
      </c>
      <c r="L16" s="507"/>
      <c r="M16" s="506" t="str">
        <f>+Fuentes!$B$10</f>
        <v>Fuente 3</v>
      </c>
      <c r="N16" s="507"/>
      <c r="O16" s="506" t="str">
        <f>+Fuentes!$B$11</f>
        <v>Fuente 4</v>
      </c>
      <c r="P16" s="507"/>
      <c r="Q16" s="506" t="str">
        <f>+Fuentes!$B$12</f>
        <v>Fuente 5</v>
      </c>
      <c r="R16" s="507"/>
      <c r="S16" s="506" t="str">
        <f>+Fuentes!$B$13</f>
        <v>Fuente 6</v>
      </c>
      <c r="T16" s="507"/>
      <c r="U16" s="506" t="str">
        <f>+Fuentes!$B$14</f>
        <v>Fuente 7</v>
      </c>
      <c r="V16" s="507"/>
    </row>
    <row r="17" spans="1:22" s="7" customFormat="1" ht="13.5" thickBot="1" x14ac:dyDescent="0.3">
      <c r="A17" s="21"/>
      <c r="B17" s="557"/>
      <c r="C17" s="215" t="s">
        <v>17</v>
      </c>
      <c r="D17" s="216" t="s">
        <v>18</v>
      </c>
      <c r="E17" s="216" t="s">
        <v>108</v>
      </c>
      <c r="F17" s="216" t="s">
        <v>21</v>
      </c>
      <c r="G17" s="217" t="s">
        <v>109</v>
      </c>
      <c r="H17" s="549"/>
      <c r="I17" s="231" t="s">
        <v>26</v>
      </c>
      <c r="J17" s="219" t="s">
        <v>25</v>
      </c>
      <c r="K17" s="231" t="s">
        <v>26</v>
      </c>
      <c r="L17" s="219" t="s">
        <v>25</v>
      </c>
      <c r="M17" s="231" t="s">
        <v>26</v>
      </c>
      <c r="N17" s="219" t="s">
        <v>25</v>
      </c>
      <c r="O17" s="231" t="s">
        <v>26</v>
      </c>
      <c r="P17" s="219" t="s">
        <v>25</v>
      </c>
      <c r="Q17" s="231" t="s">
        <v>26</v>
      </c>
      <c r="R17" s="219" t="s">
        <v>25</v>
      </c>
      <c r="S17" s="231" t="s">
        <v>26</v>
      </c>
      <c r="T17" s="219" t="s">
        <v>25</v>
      </c>
      <c r="U17" s="231" t="s">
        <v>26</v>
      </c>
      <c r="V17" s="219" t="s">
        <v>25</v>
      </c>
    </row>
    <row r="18" spans="1:22" ht="13.5" thickTop="1" x14ac:dyDescent="0.25">
      <c r="B18" s="13" t="s">
        <v>29</v>
      </c>
      <c r="C18" s="406"/>
      <c r="D18" s="228"/>
      <c r="E18" s="409"/>
      <c r="F18" s="225"/>
      <c r="G18" s="285">
        <f>E18*F18</f>
        <v>0</v>
      </c>
      <c r="H18" s="413"/>
      <c r="I18" s="414"/>
      <c r="J18" s="288"/>
      <c r="K18" s="414"/>
      <c r="L18" s="288"/>
      <c r="M18" s="414"/>
      <c r="N18" s="288"/>
      <c r="O18" s="414"/>
      <c r="P18" s="288"/>
      <c r="Q18" s="414"/>
      <c r="R18" s="288"/>
      <c r="S18" s="414"/>
      <c r="T18" s="288"/>
      <c r="U18" s="414"/>
      <c r="V18" s="288"/>
    </row>
    <row r="19" spans="1:22" ht="26" x14ac:dyDescent="0.25">
      <c r="B19" s="10" t="s">
        <v>34</v>
      </c>
      <c r="C19" s="407"/>
      <c r="D19" s="229"/>
      <c r="E19" s="409"/>
      <c r="F19" s="225"/>
      <c r="G19" s="285">
        <f>E19*F19</f>
        <v>0</v>
      </c>
      <c r="H19" s="415"/>
      <c r="I19" s="416"/>
      <c r="J19" s="293"/>
      <c r="K19" s="416"/>
      <c r="L19" s="293"/>
      <c r="M19" s="416"/>
      <c r="N19" s="293"/>
      <c r="O19" s="416"/>
      <c r="P19" s="293"/>
      <c r="Q19" s="416"/>
      <c r="R19" s="293"/>
      <c r="S19" s="416"/>
      <c r="T19" s="293"/>
      <c r="U19" s="416"/>
      <c r="V19" s="293"/>
    </row>
    <row r="20" spans="1:22" ht="13.5" thickBot="1" x14ac:dyDescent="0.3">
      <c r="B20" s="163" t="s">
        <v>24</v>
      </c>
      <c r="C20" s="426"/>
      <c r="D20" s="230"/>
      <c r="E20" s="411"/>
      <c r="F20" s="227">
        <v>10</v>
      </c>
      <c r="G20" s="295">
        <f>E20*F20</f>
        <v>0</v>
      </c>
      <c r="H20" s="417"/>
      <c r="I20" s="418"/>
      <c r="J20" s="298"/>
      <c r="K20" s="418"/>
      <c r="L20" s="298"/>
      <c r="M20" s="418"/>
      <c r="N20" s="298"/>
      <c r="O20" s="418"/>
      <c r="P20" s="298"/>
      <c r="Q20" s="418"/>
      <c r="R20" s="298"/>
      <c r="S20" s="418"/>
      <c r="T20" s="298"/>
      <c r="U20" s="418"/>
      <c r="V20" s="298"/>
    </row>
    <row r="21" spans="1:22" s="7" customFormat="1" ht="27" customHeight="1" thickTop="1" thickBot="1" x14ac:dyDescent="0.3">
      <c r="A21" s="21"/>
      <c r="B21" s="220" t="s">
        <v>15</v>
      </c>
      <c r="C21" s="221"/>
      <c r="D21" s="222"/>
      <c r="E21" s="223">
        <f>SUM(E18:E20)</f>
        <v>0</v>
      </c>
      <c r="F21" s="224"/>
      <c r="G21" s="412">
        <f>SUM(G18:G20)</f>
        <v>0</v>
      </c>
      <c r="H21" s="419">
        <f>SUM(H18:H20)</f>
        <v>0</v>
      </c>
      <c r="I21" s="420">
        <f t="shared" ref="I21:J21" si="6">SUM(I18:I20)</f>
        <v>0</v>
      </c>
      <c r="J21" s="303">
        <f t="shared" si="6"/>
        <v>0</v>
      </c>
      <c r="K21" s="420">
        <f t="shared" ref="K21:V21" si="7">SUM(K18:K20)</f>
        <v>0</v>
      </c>
      <c r="L21" s="303">
        <f t="shared" si="7"/>
        <v>0</v>
      </c>
      <c r="M21" s="420">
        <f t="shared" si="7"/>
        <v>0</v>
      </c>
      <c r="N21" s="303">
        <f t="shared" si="7"/>
        <v>0</v>
      </c>
      <c r="O21" s="420">
        <f t="shared" ref="O21:P21" si="8">SUM(O18:O20)</f>
        <v>0</v>
      </c>
      <c r="P21" s="303">
        <f t="shared" si="8"/>
        <v>0</v>
      </c>
      <c r="Q21" s="420">
        <f t="shared" si="7"/>
        <v>0</v>
      </c>
      <c r="R21" s="303">
        <f t="shared" si="7"/>
        <v>0</v>
      </c>
      <c r="S21" s="420">
        <f t="shared" ref="S21:T21" si="9">SUM(S18:S20)</f>
        <v>0</v>
      </c>
      <c r="T21" s="303">
        <f t="shared" si="9"/>
        <v>0</v>
      </c>
      <c r="U21" s="420">
        <f t="shared" si="7"/>
        <v>0</v>
      </c>
      <c r="V21" s="303">
        <f t="shared" si="7"/>
        <v>0</v>
      </c>
    </row>
    <row r="22" spans="1:22" x14ac:dyDescent="0.25">
      <c r="J22" s="11"/>
      <c r="L22" s="11"/>
      <c r="N22" s="11"/>
      <c r="P22" s="11"/>
      <c r="R22" s="11"/>
      <c r="T22" s="11"/>
      <c r="V22" s="11"/>
    </row>
    <row r="23" spans="1:22" ht="13.5" thickBot="1" x14ac:dyDescent="0.3">
      <c r="D23" s="21" t="s">
        <v>83</v>
      </c>
      <c r="E23" s="39" t="s">
        <v>11</v>
      </c>
    </row>
    <row r="24" spans="1:22" ht="12.75" customHeight="1" x14ac:dyDescent="0.25">
      <c r="E24" s="23" t="s">
        <v>10</v>
      </c>
      <c r="F24" s="9" t="s">
        <v>13</v>
      </c>
      <c r="G24" s="56" t="s">
        <v>4</v>
      </c>
      <c r="H24" s="548" t="str">
        <f>+Fuentes!$D$5</f>
        <v>PPS-SGP/FMAM</v>
      </c>
      <c r="I24" s="506" t="str">
        <f>+Fuentes!$B$8</f>
        <v>Fuente 1</v>
      </c>
      <c r="J24" s="507"/>
      <c r="K24" s="506" t="str">
        <f>+Fuentes!$B$9</f>
        <v>Fuente 2</v>
      </c>
      <c r="L24" s="507"/>
      <c r="M24" s="506" t="str">
        <f>+Fuentes!$B$10</f>
        <v>Fuente 3</v>
      </c>
      <c r="N24" s="507"/>
      <c r="O24" s="506" t="str">
        <f>+Fuentes!$B$11</f>
        <v>Fuente 4</v>
      </c>
      <c r="P24" s="507"/>
      <c r="Q24" s="506" t="str">
        <f>+Fuentes!$B$12</f>
        <v>Fuente 5</v>
      </c>
      <c r="R24" s="507"/>
      <c r="S24" s="506" t="str">
        <f>+Fuentes!$B$13</f>
        <v>Fuente 6</v>
      </c>
      <c r="T24" s="507"/>
      <c r="U24" s="506" t="str">
        <f>+Fuentes!$B$14</f>
        <v>Fuente 7</v>
      </c>
      <c r="V24" s="507"/>
    </row>
    <row r="25" spans="1:22" ht="13.5" thickBot="1" x14ac:dyDescent="0.3">
      <c r="E25" s="215" t="s">
        <v>17</v>
      </c>
      <c r="F25" s="216" t="s">
        <v>18</v>
      </c>
      <c r="G25" s="233" t="s">
        <v>108</v>
      </c>
      <c r="H25" s="549"/>
      <c r="I25" s="231" t="s">
        <v>26</v>
      </c>
      <c r="J25" s="219" t="s">
        <v>25</v>
      </c>
      <c r="K25" s="231" t="s">
        <v>26</v>
      </c>
      <c r="L25" s="219" t="s">
        <v>25</v>
      </c>
      <c r="M25" s="231" t="s">
        <v>26</v>
      </c>
      <c r="N25" s="219" t="s">
        <v>25</v>
      </c>
      <c r="O25" s="231" t="s">
        <v>26</v>
      </c>
      <c r="P25" s="219" t="s">
        <v>25</v>
      </c>
      <c r="Q25" s="231" t="s">
        <v>26</v>
      </c>
      <c r="R25" s="219" t="s">
        <v>25</v>
      </c>
      <c r="S25" s="231" t="s">
        <v>26</v>
      </c>
      <c r="T25" s="219" t="s">
        <v>25</v>
      </c>
      <c r="U25" s="231" t="s">
        <v>26</v>
      </c>
      <c r="V25" s="219" t="s">
        <v>25</v>
      </c>
    </row>
    <row r="26" spans="1:22" ht="27.75" customHeight="1" thickTop="1" thickBot="1" x14ac:dyDescent="0.3">
      <c r="E26" s="232"/>
      <c r="F26" s="425"/>
      <c r="G26" s="421">
        <f>E26*F26</f>
        <v>0</v>
      </c>
      <c r="H26" s="422">
        <f>+G26</f>
        <v>0</v>
      </c>
      <c r="I26" s="423"/>
      <c r="J26" s="424"/>
      <c r="K26" s="423"/>
      <c r="L26" s="424"/>
      <c r="M26" s="423"/>
      <c r="N26" s="424"/>
      <c r="O26" s="423"/>
      <c r="P26" s="424"/>
      <c r="Q26" s="423"/>
      <c r="R26" s="424"/>
      <c r="S26" s="423"/>
      <c r="T26" s="424"/>
      <c r="U26" s="423">
        <f>+G26-H26</f>
        <v>0</v>
      </c>
      <c r="V26" s="424"/>
    </row>
    <row r="27" spans="1:22" x14ac:dyDescent="0.25"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x14ac:dyDescent="0.25"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x14ac:dyDescent="0.25">
      <c r="B29" s="18"/>
      <c r="C29" s="18"/>
      <c r="D29" s="18"/>
    </row>
    <row r="30" spans="1:22" x14ac:dyDescent="0.25">
      <c r="B30" s="18"/>
      <c r="C30" s="18"/>
      <c r="D30" s="18"/>
    </row>
    <row r="31" spans="1:22" x14ac:dyDescent="0.25">
      <c r="B31" s="18"/>
      <c r="C31" s="18"/>
      <c r="D31" s="18"/>
    </row>
    <row r="32" spans="1:22" x14ac:dyDescent="0.25">
      <c r="B32" s="18"/>
      <c r="C32" s="18"/>
      <c r="D32" s="18"/>
    </row>
    <row r="33" spans="8:10" x14ac:dyDescent="0.25">
      <c r="H33" s="473"/>
      <c r="J33" s="473"/>
    </row>
  </sheetData>
  <sheetProtection formatCells="0" formatColumns="0" formatRows="0"/>
  <protectedRanges>
    <protectedRange sqref="C6:D11 F6:F11 H6:V11 C18:D20 F18:F20 H18:V20 E26:F26 H26:V26" name="Rango1"/>
  </protectedRanges>
  <mergeCells count="26">
    <mergeCell ref="B16:B17"/>
    <mergeCell ref="B4:B5"/>
    <mergeCell ref="I4:J4"/>
    <mergeCell ref="I16:J16"/>
    <mergeCell ref="I24:J24"/>
    <mergeCell ref="H16:H17"/>
    <mergeCell ref="H24:H25"/>
    <mergeCell ref="K4:L4"/>
    <mergeCell ref="K16:L16"/>
    <mergeCell ref="K24:L24"/>
    <mergeCell ref="H4:H5"/>
    <mergeCell ref="M4:N4"/>
    <mergeCell ref="M16:N16"/>
    <mergeCell ref="M24:N24"/>
    <mergeCell ref="U4:V4"/>
    <mergeCell ref="U16:V16"/>
    <mergeCell ref="U24:V24"/>
    <mergeCell ref="S4:T4"/>
    <mergeCell ref="S16:T16"/>
    <mergeCell ref="S24:T24"/>
    <mergeCell ref="Q4:R4"/>
    <mergeCell ref="Q16:R16"/>
    <mergeCell ref="Q24:R24"/>
    <mergeCell ref="O4:P4"/>
    <mergeCell ref="O16:P16"/>
    <mergeCell ref="O24:P24"/>
  </mergeCells>
  <phoneticPr fontId="0" type="noConversion"/>
  <pageMargins left="0.61" right="0.32" top="0.28000000000000003" bottom="0.35" header="0.28999999999999998" footer="0.27"/>
  <pageSetup scale="52" orientation="landscape" horizontalDpi="300"/>
  <headerFooter alignWithMargins="0"/>
  <extLst>
    <ext xmlns:mx="http://schemas.microsoft.com/office/mac/excel/2008/main" uri="{64002731-A6B0-56B0-2670-7721B7C09600}">
      <mx:PLV Mode="0" OnePage="0" WScale="9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Resumen</vt:lpstr>
      <vt:lpstr>Guía</vt:lpstr>
      <vt:lpstr>Fuentes</vt:lpstr>
      <vt:lpstr>Personal</vt:lpstr>
      <vt:lpstr>Resultados Operativos</vt:lpstr>
      <vt:lpstr>Capacitacion</vt:lpstr>
      <vt:lpstr>Evaluaciones</vt:lpstr>
      <vt:lpstr>Promocion</vt:lpstr>
      <vt:lpstr>Administracion</vt:lpstr>
      <vt:lpstr>Capacitacion!Print_Area</vt:lpstr>
      <vt:lpstr>Evaluaciones!Print_Area</vt:lpstr>
      <vt:lpstr>Fuentes!Print_Area</vt:lpstr>
      <vt:lpstr>Resumen!Print_Area</vt:lpstr>
    </vt:vector>
  </TitlesOfParts>
  <Company>Windows 98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98</dc:creator>
  <cp:lastModifiedBy>Alberto Sanchez</cp:lastModifiedBy>
  <cp:lastPrinted>2019-11-01T18:11:16Z</cp:lastPrinted>
  <dcterms:created xsi:type="dcterms:W3CDTF">2002-07-14T21:44:16Z</dcterms:created>
  <dcterms:modified xsi:type="dcterms:W3CDTF">2023-09-27T17:30:12Z</dcterms:modified>
</cp:coreProperties>
</file>